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Me" sheetId="1" state="visible" r:id="rId1"/>
    <sheet name="PY Numbers 2026" sheetId="2" state="visible" r:id="rId2"/>
    <sheet name="Race 1" sheetId="3" state="visible" r:id="rId3"/>
    <sheet name="Race 2" sheetId="4" state="visible" r:id="rId4"/>
    <sheet name="Race 3" sheetId="5" state="visible" r:id="rId5"/>
    <sheet name="Race 4" sheetId="6" state="visible" r:id="rId6"/>
    <sheet name="Race 5" sheetId="7" state="visible" r:id="rId7"/>
    <sheet name="Race 6" sheetId="8" state="visible" r:id="rId8"/>
    <sheet name="Race 7" sheetId="9" state="visible" r:id="rId9"/>
    <sheet name="Race 8" sheetId="10" state="visible" r:id="rId10"/>
    <sheet name="Series Points" sheetId="11" state="visible" r:id="rId11"/>
  </sheets>
  <definedNames>
    <definedName name="_xlnm._FilterDatabase" localSheetId="1" hidden="1">'PY Numbers 2026'!$A$4:$B$305</definedName>
  </definedNames>
  <calcPr calcId="124519" fullCalcOnLoad="1"/>
</workbook>
</file>

<file path=xl/styles.xml><?xml version="1.0" encoding="utf-8"?>
<styleSheet xmlns="http://schemas.openxmlformats.org/spreadsheetml/2006/main">
  <numFmts count="1">
    <numFmt numFmtId="164" formatCode="dd mmm yyyy"/>
  </numFmts>
  <fonts count="7">
    <font>
      <name val="Calibri"/>
      <family val="2"/>
      <color theme="1"/>
      <sz val="11"/>
      <scheme val="minor"/>
    </font>
    <font>
      <b val="1"/>
      <color rgb="000C4A6E"/>
      <sz val="14"/>
    </font>
    <font>
      <b val="1"/>
    </font>
    <font/>
    <font>
      <color rgb="000284C7"/>
      <u val="single"/>
    </font>
    <font>
      <i val="1"/>
      <color rgb="006B7280"/>
    </font>
    <font>
      <b val="1"/>
      <color rgb="00FFFFFF"/>
    </font>
  </fonts>
  <fills count="3">
    <fill>
      <patternFill/>
    </fill>
    <fill>
      <patternFill patternType="gray125"/>
    </fill>
    <fill>
      <patternFill patternType="solid">
        <fgColor rgb="000284C7"/>
        <bgColor rgb="000284C7"/>
      </patternFill>
    </fill>
  </fills>
  <borders count="1">
    <border>
      <left/>
      <right/>
      <top/>
      <bottom/>
      <diagonal/>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applyAlignment="1" pivotButton="0" quotePrefix="0" xfId="0">
      <alignment vertical="top" wrapText="1"/>
    </xf>
    <xf numFmtId="0" fontId="6" fillId="2" borderId="0" applyAlignment="1" pivotButton="0" quotePrefix="0" xfId="0">
      <alignment horizontal="center"/>
    </xf>
    <xf numFmtId="164" fontId="0" fillId="0" borderId="0" pivotButton="0" quotePrefix="0" xfId="0"/>
    <xf numFmtId="0" fontId="5" fillId="0" borderId="0" pivotButton="0" quotePrefix="0" xfId="0"/>
    <xf numFmtId="46"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styles" Target="styles.xml" Id="rId12" /><Relationship Type="http://schemas.openxmlformats.org/officeDocument/2006/relationships/theme" Target="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sailboat.racing/resources/portsmouth-yardstick/spreadsheet-template" TargetMode="External" Id="rId1" /><Relationship Type="http://schemas.openxmlformats.org/officeDocument/2006/relationships/hyperlink" Target="https://sailboat.racing/resources/portsmouth-yardstick" TargetMode="External" Id="rId2" /><Relationship Type="http://schemas.openxmlformats.org/officeDocument/2006/relationships/hyperlink" Target="https://sailboat.racing/resources/racing-rules/discards" TargetMode="External" Id="rId3" /><Relationship Type="http://schemas.openxmlformats.org/officeDocument/2006/relationships/hyperlink" Target="https://app.sailboat.racing/" TargetMode="External" Id="rId4" /></Relationships>
</file>

<file path=xl/worksheets/sheet1.xml><?xml version="1.0" encoding="utf-8"?>
<worksheet xmlns="http://schemas.openxmlformats.org/spreadsheetml/2006/main">
  <sheetPr>
    <outlinePr summaryBelow="1" summaryRight="1"/>
    <pageSetUpPr/>
  </sheetPr>
  <dimension ref="A1:A26"/>
  <sheetViews>
    <sheetView workbookViewId="0">
      <selection activeCell="A1" sqref="A1"/>
    </sheetView>
  </sheetViews>
  <sheetFormatPr baseColWidth="8" defaultRowHeight="15"/>
  <cols>
    <col width="104" customWidth="1" min="1" max="1"/>
  </cols>
  <sheetData>
    <row r="1">
      <c r="A1" s="1" t="inlineStr">
        <is>
          <t>Free Portsmouth Yardstick race scoring template</t>
        </is>
      </c>
    </row>
    <row r="3">
      <c r="A3" s="2" t="inlineStr">
        <is>
          <t>What this is</t>
        </is>
      </c>
    </row>
    <row r="4" ht="30" customHeight="1">
      <c r="A4" s="3" t="inlineStr">
        <is>
          <t>Eight race tabs ('Race 1' to 'Race 8') each score one handicap race by Portsmouth Yardstick corrected time. A 'PY Numbers 2026' tab holds the current national list, the race tabs look up each class's number from it automatically, and a 'Series Points' tab totals results across the season with a discard count you can change at any time. Everything recalculates live.</t>
        </is>
      </c>
    </row>
    <row r="6">
      <c r="A6" s="2" t="inlineStr">
        <is>
          <t>How to use a Race tab</t>
        </is>
      </c>
    </row>
    <row r="7" ht="30" customHeight="1">
      <c r="A7" s="3" t="inlineStr">
        <is>
          <t>1. Set the race date at the top of the tab.</t>
        </is>
      </c>
    </row>
    <row r="8" ht="30" customHeight="1">
      <c r="A8" s="3" t="inlineStr">
        <is>
          <t>2. Pick each boat's class from the dropdown (sourced from the PY Numbers 2026 tab, so the Portsmouth Number fills in for you) and enter its sail number and elapsed time as hh:mm:ss.</t>
        </is>
      </c>
    </row>
    <row r="9" ht="30" customHeight="1">
      <c r="A9" s="3" t="inlineStr">
        <is>
          <t>3. Corrected time and place are calculated for you.</t>
        </is>
      </c>
    </row>
    <row r="11">
      <c r="A11" s="2" t="inlineStr">
        <is>
          <t>PY Numbers 2026</t>
        </is>
      </c>
    </row>
    <row r="12" ht="30" customHeight="1">
      <c r="A12" s="3" t="inlineStr">
        <is>
          <t>The 'PY Numbers 2026' tab is the live source every race tab's class dropdown and PN column read from: change a number there and every race using that class updates. It matches the national list as published on sailboat.racing at the time this template was generated. The RYA updates Portsmouth Numbers each year, so check the current list before a new season.</t>
        </is>
      </c>
    </row>
    <row r="14">
      <c r="A14" s="2" t="inlineStr">
        <is>
          <t>How to use 'Series Points'</t>
        </is>
      </c>
    </row>
    <row r="15" ht="30" customHeight="1">
      <c r="A15" s="3" t="inlineStr">
        <is>
          <t>List each boat's sail number once. Every race column then pulls that boat's place from the matching Race tab automatically, matched by sail number, so there is nothing to copy by hand as each race is added. Set the discard count at the top of the tab (cell B1) to however many of each sailor's worst results should be dropped; leave it at 0 until the series is far enough along that discards apply.</t>
        </is>
      </c>
    </row>
    <row r="18">
      <c r="A18" s="2" t="inlineStr">
        <is>
          <t>Where this template runs out of road</t>
        </is>
      </c>
    </row>
    <row r="19" ht="30" customHeight="1">
      <c r="A19" s="3" t="inlineStr">
        <is>
          <t>A spreadsheet works, but a boat that changes sail number, a late finish entry, or a new sailor midway through the season all mean editing formulas by hand, and results only reach anyone once you've exported and shared a file. Sailboat Racing does the same corrected-time and series-points maths automatically, from finishes recorded on a phone, and publishes results to a public results page the moment a race finishes.</t>
        </is>
      </c>
    </row>
    <row r="22">
      <c r="A22" s="2" t="inlineStr">
        <is>
          <t>Links</t>
        </is>
      </c>
    </row>
    <row r="23">
      <c r="A23" s="4" t="inlineStr">
        <is>
          <t>Guide: https://sailboat.racing/resources/portsmouth-yardstick/spreadsheet-template</t>
        </is>
      </c>
    </row>
    <row r="24">
      <c r="A24" s="4" t="inlineStr">
        <is>
          <t>Portsmouth Number lists: https://sailboat.racing/resources/portsmouth-yardstick</t>
        </is>
      </c>
    </row>
    <row r="25">
      <c r="A25" s="4" t="inlineStr">
        <is>
          <t>Discards explained: https://sailboat.racing/resources/racing-rules/discards</t>
        </is>
      </c>
    </row>
    <row r="26">
      <c r="A26" s="4" t="inlineStr">
        <is>
          <t>Try Sailboat Racing free: https://app.sailboat.racing/</t>
        </is>
      </c>
    </row>
  </sheetData>
  <hyperlinks>
    <hyperlink xmlns:r="http://schemas.openxmlformats.org/officeDocument/2006/relationships" ref="A23" r:id="rId1"/>
    <hyperlink xmlns:r="http://schemas.openxmlformats.org/officeDocument/2006/relationships" ref="A24" r:id="rId2"/>
    <hyperlink xmlns:r="http://schemas.openxmlformats.org/officeDocument/2006/relationships" ref="A25" r:id="rId3"/>
    <hyperlink xmlns:r="http://schemas.openxmlformats.org/officeDocument/2006/relationships" ref="A26" r:id="rId4"/>
  </hyperlink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10" customWidth="1" min="1" max="1"/>
    <col width="24" customWidth="1" min="2" max="2"/>
    <col width="8" customWidth="1" min="3" max="3"/>
    <col width="14" customWidth="1" min="4" max="4"/>
    <col width="16" customWidth="1" min="5" max="5"/>
    <col width="8" customWidth="1" min="6" max="6"/>
  </cols>
  <sheetData>
    <row r="1">
      <c r="A1" s="2" t="inlineStr">
        <is>
          <t>Race date:</t>
        </is>
      </c>
      <c r="B1" s="7" t="n"/>
      <c r="D1" s="8" t="inlineStr">
        <is>
          <t>(edit the date, then fill in your fleet below)</t>
        </is>
      </c>
    </row>
    <row r="3">
      <c r="A3" s="6" t="inlineStr">
        <is>
          <t>Sail No</t>
        </is>
      </c>
      <c r="B3" s="6" t="inlineStr">
        <is>
          <t>Class</t>
        </is>
      </c>
      <c r="C3" s="6" t="inlineStr">
        <is>
          <t>PN</t>
        </is>
      </c>
      <c r="D3" s="6" t="inlineStr">
        <is>
          <t>Elapsed Time</t>
        </is>
      </c>
      <c r="E3" s="6" t="inlineStr">
        <is>
          <t>Corrected Time</t>
        </is>
      </c>
      <c r="F3" s="6" t="inlineStr">
        <is>
          <t>Place</t>
        </is>
      </c>
    </row>
    <row r="4">
      <c r="C4">
        <f>IFERROR(VLOOKUP(B4,'PY Numbers 2026'!$A$5:$B$305,2,FALSE),"")</f>
        <v/>
      </c>
      <c r="D4" s="9" t="n"/>
      <c r="E4" s="9">
        <f>IF(OR(B4="",D4=""),"",D4*1000/C4)</f>
        <v/>
      </c>
      <c r="F4">
        <f>IF(E4="","",RANK(E4,$E$4:$E$23,1))</f>
        <v/>
      </c>
    </row>
    <row r="5">
      <c r="C5">
        <f>IFERROR(VLOOKUP(B5,'PY Numbers 2026'!$A$5:$B$305,2,FALSE),"")</f>
        <v/>
      </c>
      <c r="D5" s="9" t="n"/>
      <c r="E5" s="9">
        <f>IF(OR(B5="",D5=""),"",D5*1000/C5)</f>
        <v/>
      </c>
      <c r="F5">
        <f>IF(E5="","",RANK(E5,$E$4:$E$23,1))</f>
        <v/>
      </c>
    </row>
    <row r="6">
      <c r="C6">
        <f>IFERROR(VLOOKUP(B6,'PY Numbers 2026'!$A$5:$B$305,2,FALSE),"")</f>
        <v/>
      </c>
      <c r="D6" s="9" t="n"/>
      <c r="E6" s="9">
        <f>IF(OR(B6="",D6=""),"",D6*1000/C6)</f>
        <v/>
      </c>
      <c r="F6">
        <f>IF(E6="","",RANK(E6,$E$4:$E$23,1))</f>
        <v/>
      </c>
    </row>
    <row r="7">
      <c r="C7">
        <f>IFERROR(VLOOKUP(B7,'PY Numbers 2026'!$A$5:$B$305,2,FALSE),"")</f>
        <v/>
      </c>
      <c r="D7" s="9" t="n"/>
      <c r="E7" s="9">
        <f>IF(OR(B7="",D7=""),"",D7*1000/C7)</f>
        <v/>
      </c>
      <c r="F7">
        <f>IF(E7="","",RANK(E7,$E$4:$E$23,1))</f>
        <v/>
      </c>
    </row>
    <row r="8">
      <c r="C8">
        <f>IFERROR(VLOOKUP(B8,'PY Numbers 2026'!$A$5:$B$305,2,FALSE),"")</f>
        <v/>
      </c>
      <c r="D8" s="9" t="n"/>
      <c r="E8" s="9">
        <f>IF(OR(B8="",D8=""),"",D8*1000/C8)</f>
        <v/>
      </c>
      <c r="F8">
        <f>IF(E8="","",RANK(E8,$E$4:$E$23,1))</f>
        <v/>
      </c>
    </row>
    <row r="9">
      <c r="C9">
        <f>IFERROR(VLOOKUP(B9,'PY Numbers 2026'!$A$5:$B$305,2,FALSE),"")</f>
        <v/>
      </c>
      <c r="D9" s="9" t="n"/>
      <c r="E9" s="9">
        <f>IF(OR(B9="",D9=""),"",D9*1000/C9)</f>
        <v/>
      </c>
      <c r="F9">
        <f>IF(E9="","",RANK(E9,$E$4:$E$23,1))</f>
        <v/>
      </c>
    </row>
    <row r="10">
      <c r="C10">
        <f>IFERROR(VLOOKUP(B10,'PY Numbers 2026'!$A$5:$B$305,2,FALSE),"")</f>
        <v/>
      </c>
      <c r="D10" s="9" t="n"/>
      <c r="E10" s="9">
        <f>IF(OR(B10="",D10=""),"",D10*1000/C10)</f>
        <v/>
      </c>
      <c r="F10">
        <f>IF(E10="","",RANK(E10,$E$4:$E$23,1))</f>
        <v/>
      </c>
    </row>
    <row r="11">
      <c r="C11">
        <f>IFERROR(VLOOKUP(B11,'PY Numbers 2026'!$A$5:$B$305,2,FALSE),"")</f>
        <v/>
      </c>
      <c r="D11" s="9" t="n"/>
      <c r="E11" s="9">
        <f>IF(OR(B11="",D11=""),"",D11*1000/C11)</f>
        <v/>
      </c>
      <c r="F11">
        <f>IF(E11="","",RANK(E11,$E$4:$E$23,1))</f>
        <v/>
      </c>
    </row>
    <row r="12">
      <c r="C12">
        <f>IFERROR(VLOOKUP(B12,'PY Numbers 2026'!$A$5:$B$305,2,FALSE),"")</f>
        <v/>
      </c>
      <c r="D12" s="9" t="n"/>
      <c r="E12" s="9">
        <f>IF(OR(B12="",D12=""),"",D12*1000/C12)</f>
        <v/>
      </c>
      <c r="F12">
        <f>IF(E12="","",RANK(E12,$E$4:$E$23,1))</f>
        <v/>
      </c>
    </row>
    <row r="13">
      <c r="C13">
        <f>IFERROR(VLOOKUP(B13,'PY Numbers 2026'!$A$5:$B$305,2,FALSE),"")</f>
        <v/>
      </c>
      <c r="D13" s="9" t="n"/>
      <c r="E13" s="9">
        <f>IF(OR(B13="",D13=""),"",D13*1000/C13)</f>
        <v/>
      </c>
      <c r="F13">
        <f>IF(E13="","",RANK(E13,$E$4:$E$23,1))</f>
        <v/>
      </c>
    </row>
    <row r="14">
      <c r="C14">
        <f>IFERROR(VLOOKUP(B14,'PY Numbers 2026'!$A$5:$B$305,2,FALSE),"")</f>
        <v/>
      </c>
      <c r="D14" s="9" t="n"/>
      <c r="E14" s="9">
        <f>IF(OR(B14="",D14=""),"",D14*1000/C14)</f>
        <v/>
      </c>
      <c r="F14">
        <f>IF(E14="","",RANK(E14,$E$4:$E$23,1))</f>
        <v/>
      </c>
    </row>
    <row r="15">
      <c r="C15">
        <f>IFERROR(VLOOKUP(B15,'PY Numbers 2026'!$A$5:$B$305,2,FALSE),"")</f>
        <v/>
      </c>
      <c r="D15" s="9" t="n"/>
      <c r="E15" s="9">
        <f>IF(OR(B15="",D15=""),"",D15*1000/C15)</f>
        <v/>
      </c>
      <c r="F15">
        <f>IF(E15="","",RANK(E15,$E$4:$E$23,1))</f>
        <v/>
      </c>
    </row>
    <row r="16">
      <c r="C16">
        <f>IFERROR(VLOOKUP(B16,'PY Numbers 2026'!$A$5:$B$305,2,FALSE),"")</f>
        <v/>
      </c>
      <c r="D16" s="9" t="n"/>
      <c r="E16" s="9">
        <f>IF(OR(B16="",D16=""),"",D16*1000/C16)</f>
        <v/>
      </c>
      <c r="F16">
        <f>IF(E16="","",RANK(E16,$E$4:$E$23,1))</f>
        <v/>
      </c>
    </row>
    <row r="17">
      <c r="C17">
        <f>IFERROR(VLOOKUP(B17,'PY Numbers 2026'!$A$5:$B$305,2,FALSE),"")</f>
        <v/>
      </c>
      <c r="D17" s="9" t="n"/>
      <c r="E17" s="9">
        <f>IF(OR(B17="",D17=""),"",D17*1000/C17)</f>
        <v/>
      </c>
      <c r="F17">
        <f>IF(E17="","",RANK(E17,$E$4:$E$23,1))</f>
        <v/>
      </c>
    </row>
    <row r="18">
      <c r="C18">
        <f>IFERROR(VLOOKUP(B18,'PY Numbers 2026'!$A$5:$B$305,2,FALSE),"")</f>
        <v/>
      </c>
      <c r="D18" s="9" t="n"/>
      <c r="E18" s="9">
        <f>IF(OR(B18="",D18=""),"",D18*1000/C18)</f>
        <v/>
      </c>
      <c r="F18">
        <f>IF(E18="","",RANK(E18,$E$4:$E$23,1))</f>
        <v/>
      </c>
    </row>
    <row r="19">
      <c r="C19">
        <f>IFERROR(VLOOKUP(B19,'PY Numbers 2026'!$A$5:$B$305,2,FALSE),"")</f>
        <v/>
      </c>
      <c r="D19" s="9" t="n"/>
      <c r="E19" s="9">
        <f>IF(OR(B19="",D19=""),"",D19*1000/C19)</f>
        <v/>
      </c>
      <c r="F19">
        <f>IF(E19="","",RANK(E19,$E$4:$E$23,1))</f>
        <v/>
      </c>
    </row>
    <row r="20">
      <c r="C20">
        <f>IFERROR(VLOOKUP(B20,'PY Numbers 2026'!$A$5:$B$305,2,FALSE),"")</f>
        <v/>
      </c>
      <c r="D20" s="9" t="n"/>
      <c r="E20" s="9">
        <f>IF(OR(B20="",D20=""),"",D20*1000/C20)</f>
        <v/>
      </c>
      <c r="F20">
        <f>IF(E20="","",RANK(E20,$E$4:$E$23,1))</f>
        <v/>
      </c>
    </row>
    <row r="21">
      <c r="C21">
        <f>IFERROR(VLOOKUP(B21,'PY Numbers 2026'!$A$5:$B$305,2,FALSE),"")</f>
        <v/>
      </c>
      <c r="D21" s="9" t="n"/>
      <c r="E21" s="9">
        <f>IF(OR(B21="",D21=""),"",D21*1000/C21)</f>
        <v/>
      </c>
      <c r="F21">
        <f>IF(E21="","",RANK(E21,$E$4:$E$23,1))</f>
        <v/>
      </c>
    </row>
    <row r="22">
      <c r="C22">
        <f>IFERROR(VLOOKUP(B22,'PY Numbers 2026'!$A$5:$B$305,2,FALSE),"")</f>
        <v/>
      </c>
      <c r="D22" s="9" t="n"/>
      <c r="E22" s="9">
        <f>IF(OR(B22="",D22=""),"",D22*1000/C22)</f>
        <v/>
      </c>
      <c r="F22">
        <f>IF(E22="","",RANK(E22,$E$4:$E$23,1))</f>
        <v/>
      </c>
    </row>
    <row r="23">
      <c r="C23">
        <f>IFERROR(VLOOKUP(B23,'PY Numbers 2026'!$A$5:$B$305,2,FALSE),"")</f>
        <v/>
      </c>
      <c r="D23" s="9" t="n"/>
      <c r="E23" s="9">
        <f>IF(OR(B23="",D23=""),"",D23*1000/C23)</f>
        <v/>
      </c>
      <c r="F23">
        <f>IF(E23="","",RANK(E23,$E$4:$E$23,1))</f>
        <v/>
      </c>
    </row>
    <row r="25">
      <c r="A25" s="8" t="inlineStr">
        <is>
          <t>Corrected Time = Elapsed Time x 1000 / PN. PN is looked up from the PY Numbers 2026 tab by class.</t>
        </is>
      </c>
    </row>
  </sheetData>
  <mergeCells count="1">
    <mergeCell ref="A25:F25"/>
  </mergeCells>
  <dataValidations count="1">
    <dataValidation sqref="B4:B23" showDropDown="0" showInputMessage="0" showErrorMessage="1" allowBlank="1" errorTitle="Unknown class" error="Pick a class from the list so the PN lookup works." type="list">
      <formula1>='PY Numbers 2026'!$A$5:$A$305</formula1>
    </dataValidation>
  </dataValidation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26"/>
  <sheetViews>
    <sheetView workbookViewId="0">
      <selection activeCell="A1" sqref="A1"/>
    </sheetView>
  </sheetViews>
  <sheetFormatPr baseColWidth="8" defaultRowHeight="15"/>
  <cols>
    <col width="12" customWidth="1" min="1" max="1"/>
    <col width="9" customWidth="1" min="2" max="2"/>
    <col width="9" customWidth="1" min="3" max="3"/>
    <col width="9" customWidth="1" min="4" max="4"/>
    <col width="9" customWidth="1" min="5" max="5"/>
    <col width="9" customWidth="1" min="6" max="6"/>
    <col width="9" customWidth="1" min="7" max="7"/>
    <col width="9" customWidth="1" min="8" max="8"/>
    <col width="9" customWidth="1" min="9" max="9"/>
    <col width="9" customWidth="1" min="10" max="10"/>
    <col width="11" customWidth="1" min="11" max="11"/>
    <col width="11" customWidth="1" min="12" max="12"/>
    <col width="12" customWidth="1" min="13" max="13"/>
  </cols>
  <sheetData>
    <row r="1">
      <c r="A1" s="2" t="inlineStr">
        <is>
          <t>Discards to apply:</t>
        </is>
      </c>
      <c r="B1" t="n">
        <v>0</v>
      </c>
      <c r="C1" s="8" t="inlineStr">
        <is>
          <t>(worst results per sailor to drop; raise this as the series gets longer)</t>
        </is>
      </c>
    </row>
    <row r="2" ht="28" customHeight="1">
      <c r="A2" s="5" t="inlineStr">
        <is>
          <t>Race columns below pull each boat's place automatically from the matching Race tab, matched by sail number - nothing to copy by hand as each race is added.</t>
        </is>
      </c>
    </row>
    <row r="4">
      <c r="A4" s="6" t="inlineStr">
        <is>
          <t>Sail No</t>
        </is>
      </c>
      <c r="B4" s="6" t="inlineStr">
        <is>
          <t>Race 1</t>
        </is>
      </c>
      <c r="C4" s="6" t="inlineStr">
        <is>
          <t>Race 2</t>
        </is>
      </c>
      <c r="D4" s="6" t="inlineStr">
        <is>
          <t>Race 3</t>
        </is>
      </c>
      <c r="E4" s="6" t="inlineStr">
        <is>
          <t>Race 4</t>
        </is>
      </c>
      <c r="F4" s="6" t="inlineStr">
        <is>
          <t>Race 5</t>
        </is>
      </c>
      <c r="G4" s="6" t="inlineStr">
        <is>
          <t>Race 6</t>
        </is>
      </c>
      <c r="H4" s="6" t="inlineStr">
        <is>
          <t>Race 7</t>
        </is>
      </c>
      <c r="I4" s="6" t="inlineStr">
        <is>
          <t>Race 8</t>
        </is>
      </c>
      <c r="J4" s="6" t="inlineStr">
        <is>
          <t>Total</t>
        </is>
      </c>
      <c r="K4" s="6" t="inlineStr">
        <is>
          <t>Discarded</t>
        </is>
      </c>
      <c r="L4" s="6" t="inlineStr">
        <is>
          <t>Net Total</t>
        </is>
      </c>
      <c r="M4" s="6" t="inlineStr">
        <is>
          <t>Series Place</t>
        </is>
      </c>
    </row>
    <row r="5">
      <c r="A5" t="n">
        <v>1234</v>
      </c>
      <c r="B5">
        <f>IFERROR(INDEX('Race 1'!$F$4:$F$23,MATCH($A5,'Race 1'!$A$4:$A$23,0)),"")</f>
        <v/>
      </c>
      <c r="C5">
        <f>IFERROR(INDEX('Race 2'!$F$4:$F$23,MATCH($A5,'Race 2'!$A$4:$A$23,0)),"")</f>
        <v/>
      </c>
      <c r="D5">
        <f>IFERROR(INDEX('Race 3'!$F$4:$F$23,MATCH($A5,'Race 3'!$A$4:$A$23,0)),"")</f>
        <v/>
      </c>
      <c r="E5">
        <f>IFERROR(INDEX('Race 4'!$F$4:$F$23,MATCH($A5,'Race 4'!$A$4:$A$23,0)),"")</f>
        <v/>
      </c>
      <c r="F5">
        <f>IFERROR(INDEX('Race 5'!$F$4:$F$23,MATCH($A5,'Race 5'!$A$4:$A$23,0)),"")</f>
        <v/>
      </c>
      <c r="G5">
        <f>IFERROR(INDEX('Race 6'!$F$4:$F$23,MATCH($A5,'Race 6'!$A$4:$A$23,0)),"")</f>
        <v/>
      </c>
      <c r="H5">
        <f>IFERROR(INDEX('Race 7'!$F$4:$F$23,MATCH($A5,'Race 7'!$A$4:$A$23,0)),"")</f>
        <v/>
      </c>
      <c r="I5">
        <f>IFERROR(INDEX('Race 8'!$F$4:$F$23,MATCH($A5,'Race 8'!$A$4:$A$23,0)),"")</f>
        <v/>
      </c>
      <c r="J5">
        <f>SUM(B5:I5)</f>
        <v/>
      </c>
      <c r="K5">
        <f>IF(AND($B$1&gt;=1,COUNT(B5:I5)&gt;=1),LARGE(B5:I5,1),0)+IF(AND($B$1&gt;=2,COUNT(B5:I5)&gt;=2),LARGE(B5:I5,2),0)+IF(AND($B$1&gt;=3,COUNT(B5:I5)&gt;=3),LARGE(B5:I5,3),0)+IF(AND($B$1&gt;=4,COUNT(B5:I5)&gt;=4),LARGE(B5:I5,4),0)+IF(AND($B$1&gt;=5,COUNT(B5:I5)&gt;=5),LARGE(B5:I5,5),0)+IF(AND($B$1&gt;=6,COUNT(B5:I5)&gt;=6),LARGE(B5:I5,6),0)+IF(AND($B$1&gt;=7,COUNT(B5:I5)&gt;=7),LARGE(B5:I5,7),0)+IF(AND($B$1&gt;=8,COUNT(B5:I5)&gt;=8),LARGE(B5:I5,8),0)</f>
        <v/>
      </c>
      <c r="L5">
        <f>IF(J5=0,"",J5-K5)</f>
        <v/>
      </c>
      <c r="M5">
        <f>IF(J5=0,"",RANK(L5,$L$5:$L$24,1))</f>
        <v/>
      </c>
    </row>
    <row r="6">
      <c r="A6" t="n">
        <v>777</v>
      </c>
      <c r="B6">
        <f>IFERROR(INDEX('Race 1'!$F$4:$F$23,MATCH($A6,'Race 1'!$A$4:$A$23,0)),"")</f>
        <v/>
      </c>
      <c r="C6">
        <f>IFERROR(INDEX('Race 2'!$F$4:$F$23,MATCH($A6,'Race 2'!$A$4:$A$23,0)),"")</f>
        <v/>
      </c>
      <c r="D6">
        <f>IFERROR(INDEX('Race 3'!$F$4:$F$23,MATCH($A6,'Race 3'!$A$4:$A$23,0)),"")</f>
        <v/>
      </c>
      <c r="E6">
        <f>IFERROR(INDEX('Race 4'!$F$4:$F$23,MATCH($A6,'Race 4'!$A$4:$A$23,0)),"")</f>
        <v/>
      </c>
      <c r="F6">
        <f>IFERROR(INDEX('Race 5'!$F$4:$F$23,MATCH($A6,'Race 5'!$A$4:$A$23,0)),"")</f>
        <v/>
      </c>
      <c r="G6">
        <f>IFERROR(INDEX('Race 6'!$F$4:$F$23,MATCH($A6,'Race 6'!$A$4:$A$23,0)),"")</f>
        <v/>
      </c>
      <c r="H6">
        <f>IFERROR(INDEX('Race 7'!$F$4:$F$23,MATCH($A6,'Race 7'!$A$4:$A$23,0)),"")</f>
        <v/>
      </c>
      <c r="I6">
        <f>IFERROR(INDEX('Race 8'!$F$4:$F$23,MATCH($A6,'Race 8'!$A$4:$A$23,0)),"")</f>
        <v/>
      </c>
      <c r="J6">
        <f>SUM(B6:I6)</f>
        <v/>
      </c>
      <c r="K6">
        <f>IF(AND($B$1&gt;=1,COUNT(B6:I6)&gt;=1),LARGE(B6:I6,1),0)+IF(AND($B$1&gt;=2,COUNT(B6:I6)&gt;=2),LARGE(B6:I6,2),0)+IF(AND($B$1&gt;=3,COUNT(B6:I6)&gt;=3),LARGE(B6:I6,3),0)+IF(AND($B$1&gt;=4,COUNT(B6:I6)&gt;=4),LARGE(B6:I6,4),0)+IF(AND($B$1&gt;=5,COUNT(B6:I6)&gt;=5),LARGE(B6:I6,5),0)+IF(AND($B$1&gt;=6,COUNT(B6:I6)&gt;=6),LARGE(B6:I6,6),0)+IF(AND($B$1&gt;=7,COUNT(B6:I6)&gt;=7),LARGE(B6:I6,7),0)+IF(AND($B$1&gt;=8,COUNT(B6:I6)&gt;=8),LARGE(B6:I6,8),0)</f>
        <v/>
      </c>
      <c r="L6">
        <f>IF(J6=0,"",J6-K6)</f>
        <v/>
      </c>
      <c r="M6">
        <f>IF(J6=0,"",RANK(L6,$L$5:$L$24,1))</f>
        <v/>
      </c>
    </row>
    <row r="7">
      <c r="A7" t="n">
        <v>42</v>
      </c>
      <c r="B7">
        <f>IFERROR(INDEX('Race 1'!$F$4:$F$23,MATCH($A7,'Race 1'!$A$4:$A$23,0)),"")</f>
        <v/>
      </c>
      <c r="C7">
        <f>IFERROR(INDEX('Race 2'!$F$4:$F$23,MATCH($A7,'Race 2'!$A$4:$A$23,0)),"")</f>
        <v/>
      </c>
      <c r="D7">
        <f>IFERROR(INDEX('Race 3'!$F$4:$F$23,MATCH($A7,'Race 3'!$A$4:$A$23,0)),"")</f>
        <v/>
      </c>
      <c r="E7">
        <f>IFERROR(INDEX('Race 4'!$F$4:$F$23,MATCH($A7,'Race 4'!$A$4:$A$23,0)),"")</f>
        <v/>
      </c>
      <c r="F7">
        <f>IFERROR(INDEX('Race 5'!$F$4:$F$23,MATCH($A7,'Race 5'!$A$4:$A$23,0)),"")</f>
        <v/>
      </c>
      <c r="G7">
        <f>IFERROR(INDEX('Race 6'!$F$4:$F$23,MATCH($A7,'Race 6'!$A$4:$A$23,0)),"")</f>
        <v/>
      </c>
      <c r="H7">
        <f>IFERROR(INDEX('Race 7'!$F$4:$F$23,MATCH($A7,'Race 7'!$A$4:$A$23,0)),"")</f>
        <v/>
      </c>
      <c r="I7">
        <f>IFERROR(INDEX('Race 8'!$F$4:$F$23,MATCH($A7,'Race 8'!$A$4:$A$23,0)),"")</f>
        <v/>
      </c>
      <c r="J7">
        <f>SUM(B7:I7)</f>
        <v/>
      </c>
      <c r="K7">
        <f>IF(AND($B$1&gt;=1,COUNT(B7:I7)&gt;=1),LARGE(B7:I7,1),0)+IF(AND($B$1&gt;=2,COUNT(B7:I7)&gt;=2),LARGE(B7:I7,2),0)+IF(AND($B$1&gt;=3,COUNT(B7:I7)&gt;=3),LARGE(B7:I7,3),0)+IF(AND($B$1&gt;=4,COUNT(B7:I7)&gt;=4),LARGE(B7:I7,4),0)+IF(AND($B$1&gt;=5,COUNT(B7:I7)&gt;=5),LARGE(B7:I7,5),0)+IF(AND($B$1&gt;=6,COUNT(B7:I7)&gt;=6),LARGE(B7:I7,6),0)+IF(AND($B$1&gt;=7,COUNT(B7:I7)&gt;=7),LARGE(B7:I7,7),0)+IF(AND($B$1&gt;=8,COUNT(B7:I7)&gt;=8),LARGE(B7:I7,8),0)</f>
        <v/>
      </c>
      <c r="L7">
        <f>IF(J7=0,"",J7-K7)</f>
        <v/>
      </c>
      <c r="M7">
        <f>IF(J7=0,"",RANK(L7,$L$5:$L$24,1))</f>
        <v/>
      </c>
    </row>
    <row r="8">
      <c r="A8" t="n">
        <v>99</v>
      </c>
      <c r="B8">
        <f>IFERROR(INDEX('Race 1'!$F$4:$F$23,MATCH($A8,'Race 1'!$A$4:$A$23,0)),"")</f>
        <v/>
      </c>
      <c r="C8">
        <f>IFERROR(INDEX('Race 2'!$F$4:$F$23,MATCH($A8,'Race 2'!$A$4:$A$23,0)),"")</f>
        <v/>
      </c>
      <c r="D8">
        <f>IFERROR(INDEX('Race 3'!$F$4:$F$23,MATCH($A8,'Race 3'!$A$4:$A$23,0)),"")</f>
        <v/>
      </c>
      <c r="E8">
        <f>IFERROR(INDEX('Race 4'!$F$4:$F$23,MATCH($A8,'Race 4'!$A$4:$A$23,0)),"")</f>
        <v/>
      </c>
      <c r="F8">
        <f>IFERROR(INDEX('Race 5'!$F$4:$F$23,MATCH($A8,'Race 5'!$A$4:$A$23,0)),"")</f>
        <v/>
      </c>
      <c r="G8">
        <f>IFERROR(INDEX('Race 6'!$F$4:$F$23,MATCH($A8,'Race 6'!$A$4:$A$23,0)),"")</f>
        <v/>
      </c>
      <c r="H8">
        <f>IFERROR(INDEX('Race 7'!$F$4:$F$23,MATCH($A8,'Race 7'!$A$4:$A$23,0)),"")</f>
        <v/>
      </c>
      <c r="I8">
        <f>IFERROR(INDEX('Race 8'!$F$4:$F$23,MATCH($A8,'Race 8'!$A$4:$A$23,0)),"")</f>
        <v/>
      </c>
      <c r="J8">
        <f>SUM(B8:I8)</f>
        <v/>
      </c>
      <c r="K8">
        <f>IF(AND($B$1&gt;=1,COUNT(B8:I8)&gt;=1),LARGE(B8:I8,1),0)+IF(AND($B$1&gt;=2,COUNT(B8:I8)&gt;=2),LARGE(B8:I8,2),0)+IF(AND($B$1&gt;=3,COUNT(B8:I8)&gt;=3),LARGE(B8:I8,3),0)+IF(AND($B$1&gt;=4,COUNT(B8:I8)&gt;=4),LARGE(B8:I8,4),0)+IF(AND($B$1&gt;=5,COUNT(B8:I8)&gt;=5),LARGE(B8:I8,5),0)+IF(AND($B$1&gt;=6,COUNT(B8:I8)&gt;=6),LARGE(B8:I8,6),0)+IF(AND($B$1&gt;=7,COUNT(B8:I8)&gt;=7),LARGE(B8:I8,7),0)+IF(AND($B$1&gt;=8,COUNT(B8:I8)&gt;=8),LARGE(B8:I8,8),0)</f>
        <v/>
      </c>
      <c r="L8">
        <f>IF(J8=0,"",J8-K8)</f>
        <v/>
      </c>
      <c r="M8">
        <f>IF(J8=0,"",RANK(L8,$L$5:$L$24,1))</f>
        <v/>
      </c>
    </row>
    <row r="9">
      <c r="A9" t="n">
        <v>215</v>
      </c>
      <c r="B9">
        <f>IFERROR(INDEX('Race 1'!$F$4:$F$23,MATCH($A9,'Race 1'!$A$4:$A$23,0)),"")</f>
        <v/>
      </c>
      <c r="C9">
        <f>IFERROR(INDEX('Race 2'!$F$4:$F$23,MATCH($A9,'Race 2'!$A$4:$A$23,0)),"")</f>
        <v/>
      </c>
      <c r="D9">
        <f>IFERROR(INDEX('Race 3'!$F$4:$F$23,MATCH($A9,'Race 3'!$A$4:$A$23,0)),"")</f>
        <v/>
      </c>
      <c r="E9">
        <f>IFERROR(INDEX('Race 4'!$F$4:$F$23,MATCH($A9,'Race 4'!$A$4:$A$23,0)),"")</f>
        <v/>
      </c>
      <c r="F9">
        <f>IFERROR(INDEX('Race 5'!$F$4:$F$23,MATCH($A9,'Race 5'!$A$4:$A$23,0)),"")</f>
        <v/>
      </c>
      <c r="G9">
        <f>IFERROR(INDEX('Race 6'!$F$4:$F$23,MATCH($A9,'Race 6'!$A$4:$A$23,0)),"")</f>
        <v/>
      </c>
      <c r="H9">
        <f>IFERROR(INDEX('Race 7'!$F$4:$F$23,MATCH($A9,'Race 7'!$A$4:$A$23,0)),"")</f>
        <v/>
      </c>
      <c r="I9">
        <f>IFERROR(INDEX('Race 8'!$F$4:$F$23,MATCH($A9,'Race 8'!$A$4:$A$23,0)),"")</f>
        <v/>
      </c>
      <c r="J9">
        <f>SUM(B9:I9)</f>
        <v/>
      </c>
      <c r="K9">
        <f>IF(AND($B$1&gt;=1,COUNT(B9:I9)&gt;=1),LARGE(B9:I9,1),0)+IF(AND($B$1&gt;=2,COUNT(B9:I9)&gt;=2),LARGE(B9:I9,2),0)+IF(AND($B$1&gt;=3,COUNT(B9:I9)&gt;=3),LARGE(B9:I9,3),0)+IF(AND($B$1&gt;=4,COUNT(B9:I9)&gt;=4),LARGE(B9:I9,4),0)+IF(AND($B$1&gt;=5,COUNT(B9:I9)&gt;=5),LARGE(B9:I9,5),0)+IF(AND($B$1&gt;=6,COUNT(B9:I9)&gt;=6),LARGE(B9:I9,6),0)+IF(AND($B$1&gt;=7,COUNT(B9:I9)&gt;=7),LARGE(B9:I9,7),0)+IF(AND($B$1&gt;=8,COUNT(B9:I9)&gt;=8),LARGE(B9:I9,8),0)</f>
        <v/>
      </c>
      <c r="L9">
        <f>IF(J9=0,"",J9-K9)</f>
        <v/>
      </c>
      <c r="M9">
        <f>IF(J9=0,"",RANK(L9,$L$5:$L$24,1))</f>
        <v/>
      </c>
    </row>
    <row r="10">
      <c r="B10">
        <f>IFERROR(INDEX('Race 1'!$F$4:$F$23,MATCH($A10,'Race 1'!$A$4:$A$23,0)),"")</f>
        <v/>
      </c>
      <c r="C10">
        <f>IFERROR(INDEX('Race 2'!$F$4:$F$23,MATCH($A10,'Race 2'!$A$4:$A$23,0)),"")</f>
        <v/>
      </c>
      <c r="D10">
        <f>IFERROR(INDEX('Race 3'!$F$4:$F$23,MATCH($A10,'Race 3'!$A$4:$A$23,0)),"")</f>
        <v/>
      </c>
      <c r="E10">
        <f>IFERROR(INDEX('Race 4'!$F$4:$F$23,MATCH($A10,'Race 4'!$A$4:$A$23,0)),"")</f>
        <v/>
      </c>
      <c r="F10">
        <f>IFERROR(INDEX('Race 5'!$F$4:$F$23,MATCH($A10,'Race 5'!$A$4:$A$23,0)),"")</f>
        <v/>
      </c>
      <c r="G10">
        <f>IFERROR(INDEX('Race 6'!$F$4:$F$23,MATCH($A10,'Race 6'!$A$4:$A$23,0)),"")</f>
        <v/>
      </c>
      <c r="H10">
        <f>IFERROR(INDEX('Race 7'!$F$4:$F$23,MATCH($A10,'Race 7'!$A$4:$A$23,0)),"")</f>
        <v/>
      </c>
      <c r="I10">
        <f>IFERROR(INDEX('Race 8'!$F$4:$F$23,MATCH($A10,'Race 8'!$A$4:$A$23,0)),"")</f>
        <v/>
      </c>
      <c r="J10">
        <f>SUM(B10:I10)</f>
        <v/>
      </c>
      <c r="K10">
        <f>IF(AND($B$1&gt;=1,COUNT(B10:I10)&gt;=1),LARGE(B10:I10,1),0)+IF(AND($B$1&gt;=2,COUNT(B10:I10)&gt;=2),LARGE(B10:I10,2),0)+IF(AND($B$1&gt;=3,COUNT(B10:I10)&gt;=3),LARGE(B10:I10,3),0)+IF(AND($B$1&gt;=4,COUNT(B10:I10)&gt;=4),LARGE(B10:I10,4),0)+IF(AND($B$1&gt;=5,COUNT(B10:I10)&gt;=5),LARGE(B10:I10,5),0)+IF(AND($B$1&gt;=6,COUNT(B10:I10)&gt;=6),LARGE(B10:I10,6),0)+IF(AND($B$1&gt;=7,COUNT(B10:I10)&gt;=7),LARGE(B10:I10,7),0)+IF(AND($B$1&gt;=8,COUNT(B10:I10)&gt;=8),LARGE(B10:I10,8),0)</f>
        <v/>
      </c>
      <c r="L10">
        <f>IF(J10=0,"",J10-K10)</f>
        <v/>
      </c>
      <c r="M10">
        <f>IF(J10=0,"",RANK(L10,$L$5:$L$24,1))</f>
        <v/>
      </c>
    </row>
    <row r="11">
      <c r="B11">
        <f>IFERROR(INDEX('Race 1'!$F$4:$F$23,MATCH($A11,'Race 1'!$A$4:$A$23,0)),"")</f>
        <v/>
      </c>
      <c r="C11">
        <f>IFERROR(INDEX('Race 2'!$F$4:$F$23,MATCH($A11,'Race 2'!$A$4:$A$23,0)),"")</f>
        <v/>
      </c>
      <c r="D11">
        <f>IFERROR(INDEX('Race 3'!$F$4:$F$23,MATCH($A11,'Race 3'!$A$4:$A$23,0)),"")</f>
        <v/>
      </c>
      <c r="E11">
        <f>IFERROR(INDEX('Race 4'!$F$4:$F$23,MATCH($A11,'Race 4'!$A$4:$A$23,0)),"")</f>
        <v/>
      </c>
      <c r="F11">
        <f>IFERROR(INDEX('Race 5'!$F$4:$F$23,MATCH($A11,'Race 5'!$A$4:$A$23,0)),"")</f>
        <v/>
      </c>
      <c r="G11">
        <f>IFERROR(INDEX('Race 6'!$F$4:$F$23,MATCH($A11,'Race 6'!$A$4:$A$23,0)),"")</f>
        <v/>
      </c>
      <c r="H11">
        <f>IFERROR(INDEX('Race 7'!$F$4:$F$23,MATCH($A11,'Race 7'!$A$4:$A$23,0)),"")</f>
        <v/>
      </c>
      <c r="I11">
        <f>IFERROR(INDEX('Race 8'!$F$4:$F$23,MATCH($A11,'Race 8'!$A$4:$A$23,0)),"")</f>
        <v/>
      </c>
      <c r="J11">
        <f>SUM(B11:I11)</f>
        <v/>
      </c>
      <c r="K11">
        <f>IF(AND($B$1&gt;=1,COUNT(B11:I11)&gt;=1),LARGE(B11:I11,1),0)+IF(AND($B$1&gt;=2,COUNT(B11:I11)&gt;=2),LARGE(B11:I11,2),0)+IF(AND($B$1&gt;=3,COUNT(B11:I11)&gt;=3),LARGE(B11:I11,3),0)+IF(AND($B$1&gt;=4,COUNT(B11:I11)&gt;=4),LARGE(B11:I11,4),0)+IF(AND($B$1&gt;=5,COUNT(B11:I11)&gt;=5),LARGE(B11:I11,5),0)+IF(AND($B$1&gt;=6,COUNT(B11:I11)&gt;=6),LARGE(B11:I11,6),0)+IF(AND($B$1&gt;=7,COUNT(B11:I11)&gt;=7),LARGE(B11:I11,7),0)+IF(AND($B$1&gt;=8,COUNT(B11:I11)&gt;=8),LARGE(B11:I11,8),0)</f>
        <v/>
      </c>
      <c r="L11">
        <f>IF(J11=0,"",J11-K11)</f>
        <v/>
      </c>
      <c r="M11">
        <f>IF(J11=0,"",RANK(L11,$L$5:$L$24,1))</f>
        <v/>
      </c>
    </row>
    <row r="12">
      <c r="B12">
        <f>IFERROR(INDEX('Race 1'!$F$4:$F$23,MATCH($A12,'Race 1'!$A$4:$A$23,0)),"")</f>
        <v/>
      </c>
      <c r="C12">
        <f>IFERROR(INDEX('Race 2'!$F$4:$F$23,MATCH($A12,'Race 2'!$A$4:$A$23,0)),"")</f>
        <v/>
      </c>
      <c r="D12">
        <f>IFERROR(INDEX('Race 3'!$F$4:$F$23,MATCH($A12,'Race 3'!$A$4:$A$23,0)),"")</f>
        <v/>
      </c>
      <c r="E12">
        <f>IFERROR(INDEX('Race 4'!$F$4:$F$23,MATCH($A12,'Race 4'!$A$4:$A$23,0)),"")</f>
        <v/>
      </c>
      <c r="F12">
        <f>IFERROR(INDEX('Race 5'!$F$4:$F$23,MATCH($A12,'Race 5'!$A$4:$A$23,0)),"")</f>
        <v/>
      </c>
      <c r="G12">
        <f>IFERROR(INDEX('Race 6'!$F$4:$F$23,MATCH($A12,'Race 6'!$A$4:$A$23,0)),"")</f>
        <v/>
      </c>
      <c r="H12">
        <f>IFERROR(INDEX('Race 7'!$F$4:$F$23,MATCH($A12,'Race 7'!$A$4:$A$23,0)),"")</f>
        <v/>
      </c>
      <c r="I12">
        <f>IFERROR(INDEX('Race 8'!$F$4:$F$23,MATCH($A12,'Race 8'!$A$4:$A$23,0)),"")</f>
        <v/>
      </c>
      <c r="J12">
        <f>SUM(B12:I12)</f>
        <v/>
      </c>
      <c r="K12">
        <f>IF(AND($B$1&gt;=1,COUNT(B12:I12)&gt;=1),LARGE(B12:I12,1),0)+IF(AND($B$1&gt;=2,COUNT(B12:I12)&gt;=2),LARGE(B12:I12,2),0)+IF(AND($B$1&gt;=3,COUNT(B12:I12)&gt;=3),LARGE(B12:I12,3),0)+IF(AND($B$1&gt;=4,COUNT(B12:I12)&gt;=4),LARGE(B12:I12,4),0)+IF(AND($B$1&gt;=5,COUNT(B12:I12)&gt;=5),LARGE(B12:I12,5),0)+IF(AND($B$1&gt;=6,COUNT(B12:I12)&gt;=6),LARGE(B12:I12,6),0)+IF(AND($B$1&gt;=7,COUNT(B12:I12)&gt;=7),LARGE(B12:I12,7),0)+IF(AND($B$1&gt;=8,COUNT(B12:I12)&gt;=8),LARGE(B12:I12,8),0)</f>
        <v/>
      </c>
      <c r="L12">
        <f>IF(J12=0,"",J12-K12)</f>
        <v/>
      </c>
      <c r="M12">
        <f>IF(J12=0,"",RANK(L12,$L$5:$L$24,1))</f>
        <v/>
      </c>
    </row>
    <row r="13">
      <c r="B13">
        <f>IFERROR(INDEX('Race 1'!$F$4:$F$23,MATCH($A13,'Race 1'!$A$4:$A$23,0)),"")</f>
        <v/>
      </c>
      <c r="C13">
        <f>IFERROR(INDEX('Race 2'!$F$4:$F$23,MATCH($A13,'Race 2'!$A$4:$A$23,0)),"")</f>
        <v/>
      </c>
      <c r="D13">
        <f>IFERROR(INDEX('Race 3'!$F$4:$F$23,MATCH($A13,'Race 3'!$A$4:$A$23,0)),"")</f>
        <v/>
      </c>
      <c r="E13">
        <f>IFERROR(INDEX('Race 4'!$F$4:$F$23,MATCH($A13,'Race 4'!$A$4:$A$23,0)),"")</f>
        <v/>
      </c>
      <c r="F13">
        <f>IFERROR(INDEX('Race 5'!$F$4:$F$23,MATCH($A13,'Race 5'!$A$4:$A$23,0)),"")</f>
        <v/>
      </c>
      <c r="G13">
        <f>IFERROR(INDEX('Race 6'!$F$4:$F$23,MATCH($A13,'Race 6'!$A$4:$A$23,0)),"")</f>
        <v/>
      </c>
      <c r="H13">
        <f>IFERROR(INDEX('Race 7'!$F$4:$F$23,MATCH($A13,'Race 7'!$A$4:$A$23,0)),"")</f>
        <v/>
      </c>
      <c r="I13">
        <f>IFERROR(INDEX('Race 8'!$F$4:$F$23,MATCH($A13,'Race 8'!$A$4:$A$23,0)),"")</f>
        <v/>
      </c>
      <c r="J13">
        <f>SUM(B13:I13)</f>
        <v/>
      </c>
      <c r="K13">
        <f>IF(AND($B$1&gt;=1,COUNT(B13:I13)&gt;=1),LARGE(B13:I13,1),0)+IF(AND($B$1&gt;=2,COUNT(B13:I13)&gt;=2),LARGE(B13:I13,2),0)+IF(AND($B$1&gt;=3,COUNT(B13:I13)&gt;=3),LARGE(B13:I13,3),0)+IF(AND($B$1&gt;=4,COUNT(B13:I13)&gt;=4),LARGE(B13:I13,4),0)+IF(AND($B$1&gt;=5,COUNT(B13:I13)&gt;=5),LARGE(B13:I13,5),0)+IF(AND($B$1&gt;=6,COUNT(B13:I13)&gt;=6),LARGE(B13:I13,6),0)+IF(AND($B$1&gt;=7,COUNT(B13:I13)&gt;=7),LARGE(B13:I13,7),0)+IF(AND($B$1&gt;=8,COUNT(B13:I13)&gt;=8),LARGE(B13:I13,8),0)</f>
        <v/>
      </c>
      <c r="L13">
        <f>IF(J13=0,"",J13-K13)</f>
        <v/>
      </c>
      <c r="M13">
        <f>IF(J13=0,"",RANK(L13,$L$5:$L$24,1))</f>
        <v/>
      </c>
    </row>
    <row r="14">
      <c r="B14">
        <f>IFERROR(INDEX('Race 1'!$F$4:$F$23,MATCH($A14,'Race 1'!$A$4:$A$23,0)),"")</f>
        <v/>
      </c>
      <c r="C14">
        <f>IFERROR(INDEX('Race 2'!$F$4:$F$23,MATCH($A14,'Race 2'!$A$4:$A$23,0)),"")</f>
        <v/>
      </c>
      <c r="D14">
        <f>IFERROR(INDEX('Race 3'!$F$4:$F$23,MATCH($A14,'Race 3'!$A$4:$A$23,0)),"")</f>
        <v/>
      </c>
      <c r="E14">
        <f>IFERROR(INDEX('Race 4'!$F$4:$F$23,MATCH($A14,'Race 4'!$A$4:$A$23,0)),"")</f>
        <v/>
      </c>
      <c r="F14">
        <f>IFERROR(INDEX('Race 5'!$F$4:$F$23,MATCH($A14,'Race 5'!$A$4:$A$23,0)),"")</f>
        <v/>
      </c>
      <c r="G14">
        <f>IFERROR(INDEX('Race 6'!$F$4:$F$23,MATCH($A14,'Race 6'!$A$4:$A$23,0)),"")</f>
        <v/>
      </c>
      <c r="H14">
        <f>IFERROR(INDEX('Race 7'!$F$4:$F$23,MATCH($A14,'Race 7'!$A$4:$A$23,0)),"")</f>
        <v/>
      </c>
      <c r="I14">
        <f>IFERROR(INDEX('Race 8'!$F$4:$F$23,MATCH($A14,'Race 8'!$A$4:$A$23,0)),"")</f>
        <v/>
      </c>
      <c r="J14">
        <f>SUM(B14:I14)</f>
        <v/>
      </c>
      <c r="K14">
        <f>IF(AND($B$1&gt;=1,COUNT(B14:I14)&gt;=1),LARGE(B14:I14,1),0)+IF(AND($B$1&gt;=2,COUNT(B14:I14)&gt;=2),LARGE(B14:I14,2),0)+IF(AND($B$1&gt;=3,COUNT(B14:I14)&gt;=3),LARGE(B14:I14,3),0)+IF(AND($B$1&gt;=4,COUNT(B14:I14)&gt;=4),LARGE(B14:I14,4),0)+IF(AND($B$1&gt;=5,COUNT(B14:I14)&gt;=5),LARGE(B14:I14,5),0)+IF(AND($B$1&gt;=6,COUNT(B14:I14)&gt;=6),LARGE(B14:I14,6),0)+IF(AND($B$1&gt;=7,COUNT(B14:I14)&gt;=7),LARGE(B14:I14,7),0)+IF(AND($B$1&gt;=8,COUNT(B14:I14)&gt;=8),LARGE(B14:I14,8),0)</f>
        <v/>
      </c>
      <c r="L14">
        <f>IF(J14=0,"",J14-K14)</f>
        <v/>
      </c>
      <c r="M14">
        <f>IF(J14=0,"",RANK(L14,$L$5:$L$24,1))</f>
        <v/>
      </c>
    </row>
    <row r="15">
      <c r="B15">
        <f>IFERROR(INDEX('Race 1'!$F$4:$F$23,MATCH($A15,'Race 1'!$A$4:$A$23,0)),"")</f>
        <v/>
      </c>
      <c r="C15">
        <f>IFERROR(INDEX('Race 2'!$F$4:$F$23,MATCH($A15,'Race 2'!$A$4:$A$23,0)),"")</f>
        <v/>
      </c>
      <c r="D15">
        <f>IFERROR(INDEX('Race 3'!$F$4:$F$23,MATCH($A15,'Race 3'!$A$4:$A$23,0)),"")</f>
        <v/>
      </c>
      <c r="E15">
        <f>IFERROR(INDEX('Race 4'!$F$4:$F$23,MATCH($A15,'Race 4'!$A$4:$A$23,0)),"")</f>
        <v/>
      </c>
      <c r="F15">
        <f>IFERROR(INDEX('Race 5'!$F$4:$F$23,MATCH($A15,'Race 5'!$A$4:$A$23,0)),"")</f>
        <v/>
      </c>
      <c r="G15">
        <f>IFERROR(INDEX('Race 6'!$F$4:$F$23,MATCH($A15,'Race 6'!$A$4:$A$23,0)),"")</f>
        <v/>
      </c>
      <c r="H15">
        <f>IFERROR(INDEX('Race 7'!$F$4:$F$23,MATCH($A15,'Race 7'!$A$4:$A$23,0)),"")</f>
        <v/>
      </c>
      <c r="I15">
        <f>IFERROR(INDEX('Race 8'!$F$4:$F$23,MATCH($A15,'Race 8'!$A$4:$A$23,0)),"")</f>
        <v/>
      </c>
      <c r="J15">
        <f>SUM(B15:I15)</f>
        <v/>
      </c>
      <c r="K15">
        <f>IF(AND($B$1&gt;=1,COUNT(B15:I15)&gt;=1),LARGE(B15:I15,1),0)+IF(AND($B$1&gt;=2,COUNT(B15:I15)&gt;=2),LARGE(B15:I15,2),0)+IF(AND($B$1&gt;=3,COUNT(B15:I15)&gt;=3),LARGE(B15:I15,3),0)+IF(AND($B$1&gt;=4,COUNT(B15:I15)&gt;=4),LARGE(B15:I15,4),0)+IF(AND($B$1&gt;=5,COUNT(B15:I15)&gt;=5),LARGE(B15:I15,5),0)+IF(AND($B$1&gt;=6,COUNT(B15:I15)&gt;=6),LARGE(B15:I15,6),0)+IF(AND($B$1&gt;=7,COUNT(B15:I15)&gt;=7),LARGE(B15:I15,7),0)+IF(AND($B$1&gt;=8,COUNT(B15:I15)&gt;=8),LARGE(B15:I15,8),0)</f>
        <v/>
      </c>
      <c r="L15">
        <f>IF(J15=0,"",J15-K15)</f>
        <v/>
      </c>
      <c r="M15">
        <f>IF(J15=0,"",RANK(L15,$L$5:$L$24,1))</f>
        <v/>
      </c>
    </row>
    <row r="16">
      <c r="B16">
        <f>IFERROR(INDEX('Race 1'!$F$4:$F$23,MATCH($A16,'Race 1'!$A$4:$A$23,0)),"")</f>
        <v/>
      </c>
      <c r="C16">
        <f>IFERROR(INDEX('Race 2'!$F$4:$F$23,MATCH($A16,'Race 2'!$A$4:$A$23,0)),"")</f>
        <v/>
      </c>
      <c r="D16">
        <f>IFERROR(INDEX('Race 3'!$F$4:$F$23,MATCH($A16,'Race 3'!$A$4:$A$23,0)),"")</f>
        <v/>
      </c>
      <c r="E16">
        <f>IFERROR(INDEX('Race 4'!$F$4:$F$23,MATCH($A16,'Race 4'!$A$4:$A$23,0)),"")</f>
        <v/>
      </c>
      <c r="F16">
        <f>IFERROR(INDEX('Race 5'!$F$4:$F$23,MATCH($A16,'Race 5'!$A$4:$A$23,0)),"")</f>
        <v/>
      </c>
      <c r="G16">
        <f>IFERROR(INDEX('Race 6'!$F$4:$F$23,MATCH($A16,'Race 6'!$A$4:$A$23,0)),"")</f>
        <v/>
      </c>
      <c r="H16">
        <f>IFERROR(INDEX('Race 7'!$F$4:$F$23,MATCH($A16,'Race 7'!$A$4:$A$23,0)),"")</f>
        <v/>
      </c>
      <c r="I16">
        <f>IFERROR(INDEX('Race 8'!$F$4:$F$23,MATCH($A16,'Race 8'!$A$4:$A$23,0)),"")</f>
        <v/>
      </c>
      <c r="J16">
        <f>SUM(B16:I16)</f>
        <v/>
      </c>
      <c r="K16">
        <f>IF(AND($B$1&gt;=1,COUNT(B16:I16)&gt;=1),LARGE(B16:I16,1),0)+IF(AND($B$1&gt;=2,COUNT(B16:I16)&gt;=2),LARGE(B16:I16,2),0)+IF(AND($B$1&gt;=3,COUNT(B16:I16)&gt;=3),LARGE(B16:I16,3),0)+IF(AND($B$1&gt;=4,COUNT(B16:I16)&gt;=4),LARGE(B16:I16,4),0)+IF(AND($B$1&gt;=5,COUNT(B16:I16)&gt;=5),LARGE(B16:I16,5),0)+IF(AND($B$1&gt;=6,COUNT(B16:I16)&gt;=6),LARGE(B16:I16,6),0)+IF(AND($B$1&gt;=7,COUNT(B16:I16)&gt;=7),LARGE(B16:I16,7),0)+IF(AND($B$1&gt;=8,COUNT(B16:I16)&gt;=8),LARGE(B16:I16,8),0)</f>
        <v/>
      </c>
      <c r="L16">
        <f>IF(J16=0,"",J16-K16)</f>
        <v/>
      </c>
      <c r="M16">
        <f>IF(J16=0,"",RANK(L16,$L$5:$L$24,1))</f>
        <v/>
      </c>
    </row>
    <row r="17">
      <c r="B17">
        <f>IFERROR(INDEX('Race 1'!$F$4:$F$23,MATCH($A17,'Race 1'!$A$4:$A$23,0)),"")</f>
        <v/>
      </c>
      <c r="C17">
        <f>IFERROR(INDEX('Race 2'!$F$4:$F$23,MATCH($A17,'Race 2'!$A$4:$A$23,0)),"")</f>
        <v/>
      </c>
      <c r="D17">
        <f>IFERROR(INDEX('Race 3'!$F$4:$F$23,MATCH($A17,'Race 3'!$A$4:$A$23,0)),"")</f>
        <v/>
      </c>
      <c r="E17">
        <f>IFERROR(INDEX('Race 4'!$F$4:$F$23,MATCH($A17,'Race 4'!$A$4:$A$23,0)),"")</f>
        <v/>
      </c>
      <c r="F17">
        <f>IFERROR(INDEX('Race 5'!$F$4:$F$23,MATCH($A17,'Race 5'!$A$4:$A$23,0)),"")</f>
        <v/>
      </c>
      <c r="G17">
        <f>IFERROR(INDEX('Race 6'!$F$4:$F$23,MATCH($A17,'Race 6'!$A$4:$A$23,0)),"")</f>
        <v/>
      </c>
      <c r="H17">
        <f>IFERROR(INDEX('Race 7'!$F$4:$F$23,MATCH($A17,'Race 7'!$A$4:$A$23,0)),"")</f>
        <v/>
      </c>
      <c r="I17">
        <f>IFERROR(INDEX('Race 8'!$F$4:$F$23,MATCH($A17,'Race 8'!$A$4:$A$23,0)),"")</f>
        <v/>
      </c>
      <c r="J17">
        <f>SUM(B17:I17)</f>
        <v/>
      </c>
      <c r="K17">
        <f>IF(AND($B$1&gt;=1,COUNT(B17:I17)&gt;=1),LARGE(B17:I17,1),0)+IF(AND($B$1&gt;=2,COUNT(B17:I17)&gt;=2),LARGE(B17:I17,2),0)+IF(AND($B$1&gt;=3,COUNT(B17:I17)&gt;=3),LARGE(B17:I17,3),0)+IF(AND($B$1&gt;=4,COUNT(B17:I17)&gt;=4),LARGE(B17:I17,4),0)+IF(AND($B$1&gt;=5,COUNT(B17:I17)&gt;=5),LARGE(B17:I17,5),0)+IF(AND($B$1&gt;=6,COUNT(B17:I17)&gt;=6),LARGE(B17:I17,6),0)+IF(AND($B$1&gt;=7,COUNT(B17:I17)&gt;=7),LARGE(B17:I17,7),0)+IF(AND($B$1&gt;=8,COUNT(B17:I17)&gt;=8),LARGE(B17:I17,8),0)</f>
        <v/>
      </c>
      <c r="L17">
        <f>IF(J17=0,"",J17-K17)</f>
        <v/>
      </c>
      <c r="M17">
        <f>IF(J17=0,"",RANK(L17,$L$5:$L$24,1))</f>
        <v/>
      </c>
    </row>
    <row r="18">
      <c r="B18">
        <f>IFERROR(INDEX('Race 1'!$F$4:$F$23,MATCH($A18,'Race 1'!$A$4:$A$23,0)),"")</f>
        <v/>
      </c>
      <c r="C18">
        <f>IFERROR(INDEX('Race 2'!$F$4:$F$23,MATCH($A18,'Race 2'!$A$4:$A$23,0)),"")</f>
        <v/>
      </c>
      <c r="D18">
        <f>IFERROR(INDEX('Race 3'!$F$4:$F$23,MATCH($A18,'Race 3'!$A$4:$A$23,0)),"")</f>
        <v/>
      </c>
      <c r="E18">
        <f>IFERROR(INDEX('Race 4'!$F$4:$F$23,MATCH($A18,'Race 4'!$A$4:$A$23,0)),"")</f>
        <v/>
      </c>
      <c r="F18">
        <f>IFERROR(INDEX('Race 5'!$F$4:$F$23,MATCH($A18,'Race 5'!$A$4:$A$23,0)),"")</f>
        <v/>
      </c>
      <c r="G18">
        <f>IFERROR(INDEX('Race 6'!$F$4:$F$23,MATCH($A18,'Race 6'!$A$4:$A$23,0)),"")</f>
        <v/>
      </c>
      <c r="H18">
        <f>IFERROR(INDEX('Race 7'!$F$4:$F$23,MATCH($A18,'Race 7'!$A$4:$A$23,0)),"")</f>
        <v/>
      </c>
      <c r="I18">
        <f>IFERROR(INDEX('Race 8'!$F$4:$F$23,MATCH($A18,'Race 8'!$A$4:$A$23,0)),"")</f>
        <v/>
      </c>
      <c r="J18">
        <f>SUM(B18:I18)</f>
        <v/>
      </c>
      <c r="K18">
        <f>IF(AND($B$1&gt;=1,COUNT(B18:I18)&gt;=1),LARGE(B18:I18,1),0)+IF(AND($B$1&gt;=2,COUNT(B18:I18)&gt;=2),LARGE(B18:I18,2),0)+IF(AND($B$1&gt;=3,COUNT(B18:I18)&gt;=3),LARGE(B18:I18,3),0)+IF(AND($B$1&gt;=4,COUNT(B18:I18)&gt;=4),LARGE(B18:I18,4),0)+IF(AND($B$1&gt;=5,COUNT(B18:I18)&gt;=5),LARGE(B18:I18,5),0)+IF(AND($B$1&gt;=6,COUNT(B18:I18)&gt;=6),LARGE(B18:I18,6),0)+IF(AND($B$1&gt;=7,COUNT(B18:I18)&gt;=7),LARGE(B18:I18,7),0)+IF(AND($B$1&gt;=8,COUNT(B18:I18)&gt;=8),LARGE(B18:I18,8),0)</f>
        <v/>
      </c>
      <c r="L18">
        <f>IF(J18=0,"",J18-K18)</f>
        <v/>
      </c>
      <c r="M18">
        <f>IF(J18=0,"",RANK(L18,$L$5:$L$24,1))</f>
        <v/>
      </c>
    </row>
    <row r="19">
      <c r="B19">
        <f>IFERROR(INDEX('Race 1'!$F$4:$F$23,MATCH($A19,'Race 1'!$A$4:$A$23,0)),"")</f>
        <v/>
      </c>
      <c r="C19">
        <f>IFERROR(INDEX('Race 2'!$F$4:$F$23,MATCH($A19,'Race 2'!$A$4:$A$23,0)),"")</f>
        <v/>
      </c>
      <c r="D19">
        <f>IFERROR(INDEX('Race 3'!$F$4:$F$23,MATCH($A19,'Race 3'!$A$4:$A$23,0)),"")</f>
        <v/>
      </c>
      <c r="E19">
        <f>IFERROR(INDEX('Race 4'!$F$4:$F$23,MATCH($A19,'Race 4'!$A$4:$A$23,0)),"")</f>
        <v/>
      </c>
      <c r="F19">
        <f>IFERROR(INDEX('Race 5'!$F$4:$F$23,MATCH($A19,'Race 5'!$A$4:$A$23,0)),"")</f>
        <v/>
      </c>
      <c r="G19">
        <f>IFERROR(INDEX('Race 6'!$F$4:$F$23,MATCH($A19,'Race 6'!$A$4:$A$23,0)),"")</f>
        <v/>
      </c>
      <c r="H19">
        <f>IFERROR(INDEX('Race 7'!$F$4:$F$23,MATCH($A19,'Race 7'!$A$4:$A$23,0)),"")</f>
        <v/>
      </c>
      <c r="I19">
        <f>IFERROR(INDEX('Race 8'!$F$4:$F$23,MATCH($A19,'Race 8'!$A$4:$A$23,0)),"")</f>
        <v/>
      </c>
      <c r="J19">
        <f>SUM(B19:I19)</f>
        <v/>
      </c>
      <c r="K19">
        <f>IF(AND($B$1&gt;=1,COUNT(B19:I19)&gt;=1),LARGE(B19:I19,1),0)+IF(AND($B$1&gt;=2,COUNT(B19:I19)&gt;=2),LARGE(B19:I19,2),0)+IF(AND($B$1&gt;=3,COUNT(B19:I19)&gt;=3),LARGE(B19:I19,3),0)+IF(AND($B$1&gt;=4,COUNT(B19:I19)&gt;=4),LARGE(B19:I19,4),0)+IF(AND($B$1&gt;=5,COUNT(B19:I19)&gt;=5),LARGE(B19:I19,5),0)+IF(AND($B$1&gt;=6,COUNT(B19:I19)&gt;=6),LARGE(B19:I19,6),0)+IF(AND($B$1&gt;=7,COUNT(B19:I19)&gt;=7),LARGE(B19:I19,7),0)+IF(AND($B$1&gt;=8,COUNT(B19:I19)&gt;=8),LARGE(B19:I19,8),0)</f>
        <v/>
      </c>
      <c r="L19">
        <f>IF(J19=0,"",J19-K19)</f>
        <v/>
      </c>
      <c r="M19">
        <f>IF(J19=0,"",RANK(L19,$L$5:$L$24,1))</f>
        <v/>
      </c>
    </row>
    <row r="20">
      <c r="B20">
        <f>IFERROR(INDEX('Race 1'!$F$4:$F$23,MATCH($A20,'Race 1'!$A$4:$A$23,0)),"")</f>
        <v/>
      </c>
      <c r="C20">
        <f>IFERROR(INDEX('Race 2'!$F$4:$F$23,MATCH($A20,'Race 2'!$A$4:$A$23,0)),"")</f>
        <v/>
      </c>
      <c r="D20">
        <f>IFERROR(INDEX('Race 3'!$F$4:$F$23,MATCH($A20,'Race 3'!$A$4:$A$23,0)),"")</f>
        <v/>
      </c>
      <c r="E20">
        <f>IFERROR(INDEX('Race 4'!$F$4:$F$23,MATCH($A20,'Race 4'!$A$4:$A$23,0)),"")</f>
        <v/>
      </c>
      <c r="F20">
        <f>IFERROR(INDEX('Race 5'!$F$4:$F$23,MATCH($A20,'Race 5'!$A$4:$A$23,0)),"")</f>
        <v/>
      </c>
      <c r="G20">
        <f>IFERROR(INDEX('Race 6'!$F$4:$F$23,MATCH($A20,'Race 6'!$A$4:$A$23,0)),"")</f>
        <v/>
      </c>
      <c r="H20">
        <f>IFERROR(INDEX('Race 7'!$F$4:$F$23,MATCH($A20,'Race 7'!$A$4:$A$23,0)),"")</f>
        <v/>
      </c>
      <c r="I20">
        <f>IFERROR(INDEX('Race 8'!$F$4:$F$23,MATCH($A20,'Race 8'!$A$4:$A$23,0)),"")</f>
        <v/>
      </c>
      <c r="J20">
        <f>SUM(B20:I20)</f>
        <v/>
      </c>
      <c r="K20">
        <f>IF(AND($B$1&gt;=1,COUNT(B20:I20)&gt;=1),LARGE(B20:I20,1),0)+IF(AND($B$1&gt;=2,COUNT(B20:I20)&gt;=2),LARGE(B20:I20,2),0)+IF(AND($B$1&gt;=3,COUNT(B20:I20)&gt;=3),LARGE(B20:I20,3),0)+IF(AND($B$1&gt;=4,COUNT(B20:I20)&gt;=4),LARGE(B20:I20,4),0)+IF(AND($B$1&gt;=5,COUNT(B20:I20)&gt;=5),LARGE(B20:I20,5),0)+IF(AND($B$1&gt;=6,COUNT(B20:I20)&gt;=6),LARGE(B20:I20,6),0)+IF(AND($B$1&gt;=7,COUNT(B20:I20)&gt;=7),LARGE(B20:I20,7),0)+IF(AND($B$1&gt;=8,COUNT(B20:I20)&gt;=8),LARGE(B20:I20,8),0)</f>
        <v/>
      </c>
      <c r="L20">
        <f>IF(J20=0,"",J20-K20)</f>
        <v/>
      </c>
      <c r="M20">
        <f>IF(J20=0,"",RANK(L20,$L$5:$L$24,1))</f>
        <v/>
      </c>
    </row>
    <row r="21">
      <c r="B21">
        <f>IFERROR(INDEX('Race 1'!$F$4:$F$23,MATCH($A21,'Race 1'!$A$4:$A$23,0)),"")</f>
        <v/>
      </c>
      <c r="C21">
        <f>IFERROR(INDEX('Race 2'!$F$4:$F$23,MATCH($A21,'Race 2'!$A$4:$A$23,0)),"")</f>
        <v/>
      </c>
      <c r="D21">
        <f>IFERROR(INDEX('Race 3'!$F$4:$F$23,MATCH($A21,'Race 3'!$A$4:$A$23,0)),"")</f>
        <v/>
      </c>
      <c r="E21">
        <f>IFERROR(INDEX('Race 4'!$F$4:$F$23,MATCH($A21,'Race 4'!$A$4:$A$23,0)),"")</f>
        <v/>
      </c>
      <c r="F21">
        <f>IFERROR(INDEX('Race 5'!$F$4:$F$23,MATCH($A21,'Race 5'!$A$4:$A$23,0)),"")</f>
        <v/>
      </c>
      <c r="G21">
        <f>IFERROR(INDEX('Race 6'!$F$4:$F$23,MATCH($A21,'Race 6'!$A$4:$A$23,0)),"")</f>
        <v/>
      </c>
      <c r="H21">
        <f>IFERROR(INDEX('Race 7'!$F$4:$F$23,MATCH($A21,'Race 7'!$A$4:$A$23,0)),"")</f>
        <v/>
      </c>
      <c r="I21">
        <f>IFERROR(INDEX('Race 8'!$F$4:$F$23,MATCH($A21,'Race 8'!$A$4:$A$23,0)),"")</f>
        <v/>
      </c>
      <c r="J21">
        <f>SUM(B21:I21)</f>
        <v/>
      </c>
      <c r="K21">
        <f>IF(AND($B$1&gt;=1,COUNT(B21:I21)&gt;=1),LARGE(B21:I21,1),0)+IF(AND($B$1&gt;=2,COUNT(B21:I21)&gt;=2),LARGE(B21:I21,2),0)+IF(AND($B$1&gt;=3,COUNT(B21:I21)&gt;=3),LARGE(B21:I21,3),0)+IF(AND($B$1&gt;=4,COUNT(B21:I21)&gt;=4),LARGE(B21:I21,4),0)+IF(AND($B$1&gt;=5,COUNT(B21:I21)&gt;=5),LARGE(B21:I21,5),0)+IF(AND($B$1&gt;=6,COUNT(B21:I21)&gt;=6),LARGE(B21:I21,6),0)+IF(AND($B$1&gt;=7,COUNT(B21:I21)&gt;=7),LARGE(B21:I21,7),0)+IF(AND($B$1&gt;=8,COUNT(B21:I21)&gt;=8),LARGE(B21:I21,8),0)</f>
        <v/>
      </c>
      <c r="L21">
        <f>IF(J21=0,"",J21-K21)</f>
        <v/>
      </c>
      <c r="M21">
        <f>IF(J21=0,"",RANK(L21,$L$5:$L$24,1))</f>
        <v/>
      </c>
    </row>
    <row r="22">
      <c r="B22">
        <f>IFERROR(INDEX('Race 1'!$F$4:$F$23,MATCH($A22,'Race 1'!$A$4:$A$23,0)),"")</f>
        <v/>
      </c>
      <c r="C22">
        <f>IFERROR(INDEX('Race 2'!$F$4:$F$23,MATCH($A22,'Race 2'!$A$4:$A$23,0)),"")</f>
        <v/>
      </c>
      <c r="D22">
        <f>IFERROR(INDEX('Race 3'!$F$4:$F$23,MATCH($A22,'Race 3'!$A$4:$A$23,0)),"")</f>
        <v/>
      </c>
      <c r="E22">
        <f>IFERROR(INDEX('Race 4'!$F$4:$F$23,MATCH($A22,'Race 4'!$A$4:$A$23,0)),"")</f>
        <v/>
      </c>
      <c r="F22">
        <f>IFERROR(INDEX('Race 5'!$F$4:$F$23,MATCH($A22,'Race 5'!$A$4:$A$23,0)),"")</f>
        <v/>
      </c>
      <c r="G22">
        <f>IFERROR(INDEX('Race 6'!$F$4:$F$23,MATCH($A22,'Race 6'!$A$4:$A$23,0)),"")</f>
        <v/>
      </c>
      <c r="H22">
        <f>IFERROR(INDEX('Race 7'!$F$4:$F$23,MATCH($A22,'Race 7'!$A$4:$A$23,0)),"")</f>
        <v/>
      </c>
      <c r="I22">
        <f>IFERROR(INDEX('Race 8'!$F$4:$F$23,MATCH($A22,'Race 8'!$A$4:$A$23,0)),"")</f>
        <v/>
      </c>
      <c r="J22">
        <f>SUM(B22:I22)</f>
        <v/>
      </c>
      <c r="K22">
        <f>IF(AND($B$1&gt;=1,COUNT(B22:I22)&gt;=1),LARGE(B22:I22,1),0)+IF(AND($B$1&gt;=2,COUNT(B22:I22)&gt;=2),LARGE(B22:I22,2),0)+IF(AND($B$1&gt;=3,COUNT(B22:I22)&gt;=3),LARGE(B22:I22,3),0)+IF(AND($B$1&gt;=4,COUNT(B22:I22)&gt;=4),LARGE(B22:I22,4),0)+IF(AND($B$1&gt;=5,COUNT(B22:I22)&gt;=5),LARGE(B22:I22,5),0)+IF(AND($B$1&gt;=6,COUNT(B22:I22)&gt;=6),LARGE(B22:I22,6),0)+IF(AND($B$1&gt;=7,COUNT(B22:I22)&gt;=7),LARGE(B22:I22,7),0)+IF(AND($B$1&gt;=8,COUNT(B22:I22)&gt;=8),LARGE(B22:I22,8),0)</f>
        <v/>
      </c>
      <c r="L22">
        <f>IF(J22=0,"",J22-K22)</f>
        <v/>
      </c>
      <c r="M22">
        <f>IF(J22=0,"",RANK(L22,$L$5:$L$24,1))</f>
        <v/>
      </c>
    </row>
    <row r="23">
      <c r="B23">
        <f>IFERROR(INDEX('Race 1'!$F$4:$F$23,MATCH($A23,'Race 1'!$A$4:$A$23,0)),"")</f>
        <v/>
      </c>
      <c r="C23">
        <f>IFERROR(INDEX('Race 2'!$F$4:$F$23,MATCH($A23,'Race 2'!$A$4:$A$23,0)),"")</f>
        <v/>
      </c>
      <c r="D23">
        <f>IFERROR(INDEX('Race 3'!$F$4:$F$23,MATCH($A23,'Race 3'!$A$4:$A$23,0)),"")</f>
        <v/>
      </c>
      <c r="E23">
        <f>IFERROR(INDEX('Race 4'!$F$4:$F$23,MATCH($A23,'Race 4'!$A$4:$A$23,0)),"")</f>
        <v/>
      </c>
      <c r="F23">
        <f>IFERROR(INDEX('Race 5'!$F$4:$F$23,MATCH($A23,'Race 5'!$A$4:$A$23,0)),"")</f>
        <v/>
      </c>
      <c r="G23">
        <f>IFERROR(INDEX('Race 6'!$F$4:$F$23,MATCH($A23,'Race 6'!$A$4:$A$23,0)),"")</f>
        <v/>
      </c>
      <c r="H23">
        <f>IFERROR(INDEX('Race 7'!$F$4:$F$23,MATCH($A23,'Race 7'!$A$4:$A$23,0)),"")</f>
        <v/>
      </c>
      <c r="I23">
        <f>IFERROR(INDEX('Race 8'!$F$4:$F$23,MATCH($A23,'Race 8'!$A$4:$A$23,0)),"")</f>
        <v/>
      </c>
      <c r="J23">
        <f>SUM(B23:I23)</f>
        <v/>
      </c>
      <c r="K23">
        <f>IF(AND($B$1&gt;=1,COUNT(B23:I23)&gt;=1),LARGE(B23:I23,1),0)+IF(AND($B$1&gt;=2,COUNT(B23:I23)&gt;=2),LARGE(B23:I23,2),0)+IF(AND($B$1&gt;=3,COUNT(B23:I23)&gt;=3),LARGE(B23:I23,3),0)+IF(AND($B$1&gt;=4,COUNT(B23:I23)&gt;=4),LARGE(B23:I23,4),0)+IF(AND($B$1&gt;=5,COUNT(B23:I23)&gt;=5),LARGE(B23:I23,5),0)+IF(AND($B$1&gt;=6,COUNT(B23:I23)&gt;=6),LARGE(B23:I23,6),0)+IF(AND($B$1&gt;=7,COUNT(B23:I23)&gt;=7),LARGE(B23:I23,7),0)+IF(AND($B$1&gt;=8,COUNT(B23:I23)&gt;=8),LARGE(B23:I23,8),0)</f>
        <v/>
      </c>
      <c r="L23">
        <f>IF(J23=0,"",J23-K23)</f>
        <v/>
      </c>
      <c r="M23">
        <f>IF(J23=0,"",RANK(L23,$L$5:$L$24,1))</f>
        <v/>
      </c>
    </row>
    <row r="24">
      <c r="B24">
        <f>IFERROR(INDEX('Race 1'!$F$4:$F$23,MATCH($A24,'Race 1'!$A$4:$A$23,0)),"")</f>
        <v/>
      </c>
      <c r="C24">
        <f>IFERROR(INDEX('Race 2'!$F$4:$F$23,MATCH($A24,'Race 2'!$A$4:$A$23,0)),"")</f>
        <v/>
      </c>
      <c r="D24">
        <f>IFERROR(INDEX('Race 3'!$F$4:$F$23,MATCH($A24,'Race 3'!$A$4:$A$23,0)),"")</f>
        <v/>
      </c>
      <c r="E24">
        <f>IFERROR(INDEX('Race 4'!$F$4:$F$23,MATCH($A24,'Race 4'!$A$4:$A$23,0)),"")</f>
        <v/>
      </c>
      <c r="F24">
        <f>IFERROR(INDEX('Race 5'!$F$4:$F$23,MATCH($A24,'Race 5'!$A$4:$A$23,0)),"")</f>
        <v/>
      </c>
      <c r="G24">
        <f>IFERROR(INDEX('Race 6'!$F$4:$F$23,MATCH($A24,'Race 6'!$A$4:$A$23,0)),"")</f>
        <v/>
      </c>
      <c r="H24">
        <f>IFERROR(INDEX('Race 7'!$F$4:$F$23,MATCH($A24,'Race 7'!$A$4:$A$23,0)),"")</f>
        <v/>
      </c>
      <c r="I24">
        <f>IFERROR(INDEX('Race 8'!$F$4:$F$23,MATCH($A24,'Race 8'!$A$4:$A$23,0)),"")</f>
        <v/>
      </c>
      <c r="J24">
        <f>SUM(B24:I24)</f>
        <v/>
      </c>
      <c r="K24">
        <f>IF(AND($B$1&gt;=1,COUNT(B24:I24)&gt;=1),LARGE(B24:I24,1),0)+IF(AND($B$1&gt;=2,COUNT(B24:I24)&gt;=2),LARGE(B24:I24,2),0)+IF(AND($B$1&gt;=3,COUNT(B24:I24)&gt;=3),LARGE(B24:I24,3),0)+IF(AND($B$1&gt;=4,COUNT(B24:I24)&gt;=4),LARGE(B24:I24,4),0)+IF(AND($B$1&gt;=5,COUNT(B24:I24)&gt;=5),LARGE(B24:I24,5),0)+IF(AND($B$1&gt;=6,COUNT(B24:I24)&gt;=6),LARGE(B24:I24,6),0)+IF(AND($B$1&gt;=7,COUNT(B24:I24)&gt;=7),LARGE(B24:I24,7),0)+IF(AND($B$1&gt;=8,COUNT(B24:I24)&gt;=8),LARGE(B24:I24,8),0)</f>
        <v/>
      </c>
      <c r="L24">
        <f>IF(J24=0,"",J24-K24)</f>
        <v/>
      </c>
      <c r="M24">
        <f>IF(J24=0,"",RANK(L24,$L$5:$L$24,1))</f>
        <v/>
      </c>
    </row>
    <row r="26" ht="30" customHeight="1">
      <c r="A26" s="5" t="inlineStr">
        <is>
          <t>Points are race finish position (low-point scoring). This template only totals races a boat actually sailed; it does not add RYA (N+1) penalty points for missed races. See the discards guide for how discard counts usually scale with series length.</t>
        </is>
      </c>
    </row>
  </sheetData>
  <mergeCells count="2">
    <mergeCell ref="A26:M26"/>
    <mergeCell ref="A2:M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05"/>
  <sheetViews>
    <sheetView workbookViewId="0">
      <pane ySplit="4" topLeftCell="A5" activePane="bottomLeft" state="frozen"/>
      <selection pane="bottomLeft" activeCell="A1" sqref="A1"/>
    </sheetView>
  </sheetViews>
  <sheetFormatPr baseColWidth="8" defaultRowHeight="15"/>
  <cols>
    <col width="36" customWidth="1" min="1" max="1"/>
    <col width="12" customWidth="1" min="2" max="2"/>
  </cols>
  <sheetData>
    <row r="1">
      <c r="A1" s="1" t="inlineStr">
        <is>
          <t>RYA Portsmouth Numbers 2026</t>
        </is>
      </c>
    </row>
    <row r="2" ht="45" customHeight="1">
      <c r="A2" s="5" t="inlineStr">
        <is>
          <t>Source: sailboat.racing, matching the RYA Portsmouth Yardstick List 2026. The Class dropdown and PN column on every Race tab read directly from this list, so changing a number here updates every race using that class. The RYA republishes numbers each year: check https://sailboat.racing/resources/portsmouth-yardstick for the latest before a new season.</t>
        </is>
      </c>
    </row>
    <row r="4">
      <c r="A4" s="6" t="inlineStr">
        <is>
          <t>Class</t>
        </is>
      </c>
      <c r="B4" s="6" t="inlineStr">
        <is>
          <t>PN 2026</t>
        </is>
      </c>
    </row>
    <row r="5">
      <c r="A5" t="inlineStr">
        <is>
          <t>12 SQM SHARPIE</t>
        </is>
      </c>
      <c r="B5" t="n">
        <v>1026</v>
      </c>
    </row>
    <row r="6">
      <c r="A6" t="inlineStr">
        <is>
          <t>2.4mR</t>
        </is>
      </c>
      <c r="B6" t="n">
        <v>1235</v>
      </c>
    </row>
    <row r="7">
      <c r="A7" t="inlineStr">
        <is>
          <t>2000</t>
        </is>
      </c>
      <c r="B7" t="n">
        <v>1122</v>
      </c>
    </row>
    <row r="8">
      <c r="A8" t="inlineStr">
        <is>
          <t>29er</t>
        </is>
      </c>
      <c r="B8" t="n">
        <v>900</v>
      </c>
    </row>
    <row r="9">
      <c r="A9" t="inlineStr">
        <is>
          <t>4000</t>
        </is>
      </c>
      <c r="B9" t="n">
        <v>926</v>
      </c>
    </row>
    <row r="10">
      <c r="A10" t="inlineStr">
        <is>
          <t>420</t>
        </is>
      </c>
      <c r="B10" t="n">
        <v>1110</v>
      </c>
    </row>
    <row r="11">
      <c r="A11" t="inlineStr">
        <is>
          <t>470</t>
        </is>
      </c>
      <c r="B11" t="n">
        <v>978</v>
      </c>
    </row>
    <row r="12">
      <c r="A12" t="inlineStr">
        <is>
          <t>49ER</t>
        </is>
      </c>
      <c r="B12" t="n">
        <v>697</v>
      </c>
    </row>
    <row r="13">
      <c r="A13" t="inlineStr">
        <is>
          <t>505</t>
        </is>
      </c>
      <c r="B13" t="n">
        <v>892</v>
      </c>
    </row>
    <row r="14">
      <c r="A14" t="inlineStr">
        <is>
          <t>A CLASS NON-FOILING</t>
        </is>
      </c>
      <c r="B14" t="n">
        <v>695</v>
      </c>
    </row>
    <row r="15">
      <c r="A15" t="inlineStr">
        <is>
          <t>AJAX N23</t>
        </is>
      </c>
      <c r="B15" t="n">
        <v>1040</v>
      </c>
    </row>
    <row r="16">
      <c r="A16" t="inlineStr">
        <is>
          <t>ALBACORE</t>
        </is>
      </c>
      <c r="B16" t="n">
        <v>1037</v>
      </c>
    </row>
    <row r="17">
      <c r="A17" t="inlineStr">
        <is>
          <t>ALD LAPWING</t>
        </is>
      </c>
      <c r="B17" t="n">
        <v>1248</v>
      </c>
    </row>
    <row r="18">
      <c r="A18" t="inlineStr">
        <is>
          <t>ALLEGRO</t>
        </is>
      </c>
      <c r="B18" t="n">
        <v>1012</v>
      </c>
    </row>
    <row r="19">
      <c r="A19" t="inlineStr">
        <is>
          <t>ALPHA</t>
        </is>
      </c>
      <c r="B19" t="n">
        <v>1182</v>
      </c>
    </row>
    <row r="20">
      <c r="A20" t="inlineStr">
        <is>
          <t>ALTO</t>
        </is>
      </c>
      <c r="B20" t="n">
        <v>910</v>
      </c>
    </row>
    <row r="21">
      <c r="A21" t="inlineStr">
        <is>
          <t>ASYMMETRIC INTERNATIONAL CANOE</t>
        </is>
      </c>
      <c r="B21" t="n">
        <v>866</v>
      </c>
    </row>
    <row r="22">
      <c r="A22" t="inlineStr">
        <is>
          <t>AVON SCOW</t>
        </is>
      </c>
      <c r="B22" t="n">
        <v>1465</v>
      </c>
    </row>
    <row r="23">
      <c r="A23" t="inlineStr">
        <is>
          <t>B14</t>
        </is>
      </c>
      <c r="B23" t="n">
        <v>858</v>
      </c>
    </row>
    <row r="24">
      <c r="A24" t="inlineStr">
        <is>
          <t>BHYC HAVEN</t>
        </is>
      </c>
      <c r="B24" t="n">
        <v>1097</v>
      </c>
    </row>
    <row r="25">
      <c r="A25" t="inlineStr">
        <is>
          <t>BHYC SWAN</t>
        </is>
      </c>
      <c r="B25" t="n">
        <v>1210</v>
      </c>
    </row>
    <row r="26">
      <c r="A26" t="inlineStr">
        <is>
          <t>BLAZE</t>
        </is>
      </c>
      <c r="B26" t="n">
        <v>1030</v>
      </c>
    </row>
    <row r="27">
      <c r="A27" t="inlineStr">
        <is>
          <t>BLAZE FIRE</t>
        </is>
      </c>
      <c r="B27" t="n">
        <v>1050</v>
      </c>
    </row>
    <row r="28">
      <c r="A28" t="inlineStr">
        <is>
          <t>BLAZE HALO</t>
        </is>
      </c>
      <c r="B28" t="n">
        <v>992</v>
      </c>
    </row>
    <row r="29">
      <c r="A29" t="inlineStr">
        <is>
          <t>BONITO</t>
        </is>
      </c>
      <c r="B29" t="n">
        <v>1191</v>
      </c>
    </row>
    <row r="30">
      <c r="A30" t="inlineStr">
        <is>
          <t>BOSS</t>
        </is>
      </c>
      <c r="B30" t="n">
        <v>847</v>
      </c>
    </row>
    <row r="31">
      <c r="A31" t="inlineStr">
        <is>
          <t>BOSUN</t>
        </is>
      </c>
      <c r="B31" t="n">
        <v>1198</v>
      </c>
    </row>
    <row r="32">
      <c r="A32" t="inlineStr">
        <is>
          <t>BRIGHTLINGSEA ONE DESIGN</t>
        </is>
      </c>
      <c r="B32" t="n">
        <v>1087</v>
      </c>
    </row>
    <row r="33">
      <c r="A33" t="inlineStr">
        <is>
          <t>BRITISH MOTH</t>
        </is>
      </c>
      <c r="B33" t="n">
        <v>1160</v>
      </c>
    </row>
    <row r="34">
      <c r="A34" t="inlineStr">
        <is>
          <t>BROADS ONE DESIGN</t>
        </is>
      </c>
      <c r="B34" t="n">
        <v>1087</v>
      </c>
    </row>
    <row r="35">
      <c r="A35" t="inlineStr">
        <is>
          <t>BULL 7000</t>
        </is>
      </c>
      <c r="B35" t="n">
        <v>860</v>
      </c>
    </row>
    <row r="36">
      <c r="A36" t="inlineStr">
        <is>
          <t>BULLETT</t>
        </is>
      </c>
      <c r="B36" t="n">
        <v>1087</v>
      </c>
    </row>
    <row r="37">
      <c r="A37" t="inlineStr">
        <is>
          <t>BUZZ</t>
        </is>
      </c>
      <c r="B37" t="n">
        <v>1009</v>
      </c>
    </row>
    <row r="38">
      <c r="A38" t="inlineStr">
        <is>
          <t>BYTE</t>
        </is>
      </c>
      <c r="B38" t="n">
        <v>1205</v>
      </c>
    </row>
    <row r="39">
      <c r="A39" t="inlineStr">
        <is>
          <t>BYTE CI</t>
        </is>
      </c>
      <c r="B39" t="n">
        <v>1223</v>
      </c>
    </row>
    <row r="40">
      <c r="A40" t="inlineStr">
        <is>
          <t>BYTE CII</t>
        </is>
      </c>
      <c r="B40" t="n">
        <v>1123</v>
      </c>
    </row>
    <row r="41">
      <c r="A41" t="inlineStr">
        <is>
          <t>CADET</t>
        </is>
      </c>
      <c r="B41" t="n">
        <v>1455</v>
      </c>
    </row>
    <row r="42">
      <c r="A42" t="inlineStr">
        <is>
          <t>CATALAC 9M</t>
        </is>
      </c>
      <c r="B42" t="n">
        <v>1248</v>
      </c>
    </row>
    <row r="43">
      <c r="A43" t="inlineStr">
        <is>
          <t>CATAPULT</t>
        </is>
      </c>
      <c r="B43" t="n">
        <v>898</v>
      </c>
    </row>
    <row r="44">
      <c r="A44" t="inlineStr">
        <is>
          <t>CHALLENGE</t>
        </is>
      </c>
      <c r="B44" t="n">
        <v>974</v>
      </c>
    </row>
    <row r="45">
      <c r="A45" t="inlineStr">
        <is>
          <t>CHALLENGER</t>
        </is>
      </c>
      <c r="B45" t="n">
        <v>1175</v>
      </c>
    </row>
    <row r="46">
      <c r="A46" t="inlineStr">
        <is>
          <t>CHEETAH</t>
        </is>
      </c>
      <c r="B46" t="n">
        <v>983</v>
      </c>
    </row>
    <row r="47">
      <c r="A47" t="inlineStr">
        <is>
          <t>CHERUB</t>
        </is>
      </c>
      <c r="B47" t="n">
        <v>903</v>
      </c>
    </row>
    <row r="48">
      <c r="A48" t="inlineStr">
        <is>
          <t>CLUB 19</t>
        </is>
      </c>
      <c r="B48" t="n">
        <v>1052</v>
      </c>
    </row>
    <row r="49">
      <c r="A49" t="inlineStr">
        <is>
          <t>COLCHESTER OD</t>
        </is>
      </c>
      <c r="B49" t="n">
        <v>1305</v>
      </c>
    </row>
    <row r="50">
      <c r="A50" t="inlineStr">
        <is>
          <t>COMET</t>
        </is>
      </c>
      <c r="B50" t="n">
        <v>1208</v>
      </c>
    </row>
    <row r="51">
      <c r="A51" t="inlineStr">
        <is>
          <t>COMET DUO</t>
        </is>
      </c>
      <c r="B51" t="n">
        <v>1168</v>
      </c>
    </row>
    <row r="52">
      <c r="A52" t="inlineStr">
        <is>
          <t>COMET TRIO MK 1</t>
        </is>
      </c>
      <c r="B52" t="n">
        <v>1082</v>
      </c>
    </row>
    <row r="53">
      <c r="A53" t="inlineStr">
        <is>
          <t>COMET TRIO MK 2</t>
        </is>
      </c>
      <c r="B53" t="n">
        <v>1053</v>
      </c>
    </row>
    <row r="54">
      <c r="A54" t="inlineStr">
        <is>
          <t>COMET XTRA</t>
        </is>
      </c>
      <c r="B54" t="n">
        <v>1210</v>
      </c>
    </row>
    <row r="55">
      <c r="A55" t="inlineStr">
        <is>
          <t>CONTENDER</t>
        </is>
      </c>
      <c r="B55" t="n">
        <v>973</v>
      </c>
    </row>
    <row r="56">
      <c r="A56" t="inlineStr">
        <is>
          <t>CRISP OD</t>
        </is>
      </c>
      <c r="B56" t="n">
        <v>1087</v>
      </c>
    </row>
    <row r="57">
      <c r="A57" t="inlineStr">
        <is>
          <t>DART 15/SPRINT 15</t>
        </is>
      </c>
      <c r="B57" t="n">
        <v>916</v>
      </c>
    </row>
    <row r="58">
      <c r="A58" t="inlineStr">
        <is>
          <t>DART 15 SPORT/SPRINT 15 SPORT</t>
        </is>
      </c>
      <c r="B58" t="n">
        <v>904</v>
      </c>
    </row>
    <row r="59">
      <c r="A59" t="inlineStr">
        <is>
          <t>DART 16 - 2 CREW WITH SPINNAKER</t>
        </is>
      </c>
      <c r="B59" t="n">
        <v>893</v>
      </c>
    </row>
    <row r="60">
      <c r="A60" t="inlineStr">
        <is>
          <t>DART 18</t>
        </is>
      </c>
      <c r="B60" t="n">
        <v>795</v>
      </c>
    </row>
    <row r="61">
      <c r="A61" t="inlineStr">
        <is>
          <t>DEVOTI D ZERO - BLACK RIG</t>
        </is>
      </c>
      <c r="B61" t="n">
        <v>1051</v>
      </c>
    </row>
    <row r="62">
      <c r="A62" t="inlineStr">
        <is>
          <t>DEVOTI D-ONE</t>
        </is>
      </c>
      <c r="B62" t="n">
        <v>957</v>
      </c>
    </row>
    <row r="63">
      <c r="A63" t="inlineStr">
        <is>
          <t>DEVOTI D-ZERO</t>
        </is>
      </c>
      <c r="B63" t="n">
        <v>1029</v>
      </c>
    </row>
    <row r="64">
      <c r="A64" t="inlineStr">
        <is>
          <t>DRASCOMBE LONGBOAT</t>
        </is>
      </c>
      <c r="B64" t="n">
        <v>1210</v>
      </c>
    </row>
    <row r="65">
      <c r="A65" t="inlineStr">
        <is>
          <t>E22</t>
        </is>
      </c>
      <c r="B65" t="n">
        <v>879</v>
      </c>
    </row>
    <row r="66">
      <c r="A66" t="inlineStr">
        <is>
          <t>EMBASSY</t>
        </is>
      </c>
      <c r="B66" t="n">
        <v>1419</v>
      </c>
    </row>
    <row r="67">
      <c r="A67" t="inlineStr">
        <is>
          <t>ENTERPRISE</t>
        </is>
      </c>
      <c r="B67" t="n">
        <v>1137</v>
      </c>
    </row>
    <row r="68">
      <c r="A68" t="inlineStr">
        <is>
          <t>ESSEX ONE DESIGN</t>
        </is>
      </c>
      <c r="B68" t="n">
        <v>1078</v>
      </c>
    </row>
    <row r="69">
      <c r="A69" t="inlineStr">
        <is>
          <t>ESTUARY ONE DESIGN</t>
        </is>
      </c>
      <c r="B69" t="n">
        <v>1078</v>
      </c>
    </row>
    <row r="70">
      <c r="A70" t="inlineStr">
        <is>
          <t>EUROPE</t>
        </is>
      </c>
      <c r="B70" t="n">
        <v>1140</v>
      </c>
    </row>
    <row r="71">
      <c r="A71" t="inlineStr">
        <is>
          <t>EXPRESS</t>
        </is>
      </c>
      <c r="B71" t="n">
        <v>1135</v>
      </c>
    </row>
    <row r="72">
      <c r="A72" t="inlineStr">
        <is>
          <t>FINN</t>
        </is>
      </c>
      <c r="B72" t="n">
        <v>1049</v>
      </c>
    </row>
    <row r="73">
      <c r="A73" t="inlineStr">
        <is>
          <t>FIREBALL</t>
        </is>
      </c>
      <c r="B73" t="n">
        <v>960</v>
      </c>
    </row>
    <row r="74">
      <c r="A74" t="inlineStr">
        <is>
          <t>FIREBIRD</t>
        </is>
      </c>
      <c r="B74" t="n">
        <v>1201</v>
      </c>
    </row>
    <row r="75">
      <c r="A75" t="inlineStr">
        <is>
          <t>FIREFLY</t>
        </is>
      </c>
      <c r="B75" t="n">
        <v>1178</v>
      </c>
    </row>
    <row r="76">
      <c r="A76" t="inlineStr">
        <is>
          <t>FIRST CLASS 8</t>
        </is>
      </c>
      <c r="B76" t="n">
        <v>918</v>
      </c>
    </row>
    <row r="77">
      <c r="A77" t="inlineStr">
        <is>
          <t>FLEETWIND</t>
        </is>
      </c>
      <c r="B77" t="n">
        <v>1268</v>
      </c>
    </row>
    <row r="78">
      <c r="A78" t="inlineStr">
        <is>
          <t>FLIPPER SCOW</t>
        </is>
      </c>
      <c r="B78" t="n">
        <v>1116</v>
      </c>
    </row>
    <row r="79">
      <c r="A79" t="inlineStr">
        <is>
          <t>FLYING DUTCHMAN</t>
        </is>
      </c>
      <c r="B79" t="n">
        <v>879</v>
      </c>
    </row>
    <row r="80">
      <c r="A80" t="inlineStr">
        <is>
          <t>FLYING FIFTEEN CLASSIC 1-2700</t>
        </is>
      </c>
      <c r="B80" t="n">
        <v>1079</v>
      </c>
    </row>
    <row r="81">
      <c r="A81" t="inlineStr">
        <is>
          <t>FLYING FIFTEEN SILVER 2701-3400</t>
        </is>
      </c>
      <c r="B81" t="n">
        <v>1051</v>
      </c>
    </row>
    <row r="82">
      <c r="A82" t="inlineStr">
        <is>
          <t>FLYING JUNIOR</t>
        </is>
      </c>
      <c r="B82" t="n">
        <v>1163</v>
      </c>
    </row>
    <row r="83">
      <c r="A83" t="inlineStr">
        <is>
          <t>FORMULA 18</t>
        </is>
      </c>
      <c r="B83" t="n">
        <v>655</v>
      </c>
    </row>
    <row r="84">
      <c r="A84" t="inlineStr">
        <is>
          <t>FUSION PRO</t>
        </is>
      </c>
      <c r="B84" t="n">
        <v>1281</v>
      </c>
    </row>
    <row r="85">
      <c r="A85" t="inlineStr">
        <is>
          <t>FUSION PRO GEN</t>
        </is>
      </c>
      <c r="B85" t="n">
        <v>1275</v>
      </c>
    </row>
    <row r="86">
      <c r="A86" t="inlineStr">
        <is>
          <t>FLYING FIFTEEN</t>
        </is>
      </c>
      <c r="B86" t="n">
        <v>1028</v>
      </c>
    </row>
    <row r="87">
      <c r="A87" t="inlineStr">
        <is>
          <t>GARANA 601</t>
        </is>
      </c>
      <c r="B87" t="n">
        <v>1068</v>
      </c>
    </row>
    <row r="88">
      <c r="A88" t="inlineStr">
        <is>
          <t>GP14</t>
        </is>
      </c>
      <c r="B88" t="n">
        <v>1145</v>
      </c>
    </row>
    <row r="89">
      <c r="A89" t="inlineStr">
        <is>
          <t>GRADUATE</t>
        </is>
      </c>
      <c r="B89" t="n">
        <v>1110</v>
      </c>
    </row>
    <row r="90">
      <c r="A90" t="inlineStr">
        <is>
          <t>GULL</t>
        </is>
      </c>
      <c r="B90" t="n">
        <v>1385</v>
      </c>
    </row>
    <row r="91">
      <c r="A91" t="inlineStr">
        <is>
          <t>H BOAT</t>
        </is>
      </c>
      <c r="B91" t="n">
        <v>1015</v>
      </c>
    </row>
    <row r="92">
      <c r="A92" t="inlineStr">
        <is>
          <t>HADRON H2</t>
        </is>
      </c>
      <c r="B92" t="n">
        <v>1045</v>
      </c>
    </row>
    <row r="93">
      <c r="A93" t="inlineStr">
        <is>
          <t>HALF RATER</t>
        </is>
      </c>
      <c r="B93" t="n">
        <v>1229</v>
      </c>
    </row>
    <row r="94">
      <c r="A94" t="inlineStr">
        <is>
          <t>HANSA 303 - SINGLEHANDED</t>
        </is>
      </c>
      <c r="B94" t="n">
        <v>1570</v>
      </c>
    </row>
    <row r="95">
      <c r="A95" t="inlineStr">
        <is>
          <t>HANSA LIBERTY</t>
        </is>
      </c>
      <c r="B95" t="n">
        <v>1411</v>
      </c>
    </row>
    <row r="96">
      <c r="A96" t="inlineStr">
        <is>
          <t>HARRIER</t>
        </is>
      </c>
      <c r="B96" t="n">
        <v>1116</v>
      </c>
    </row>
    <row r="97">
      <c r="A97" t="inlineStr">
        <is>
          <t>HARTLEY ZENITH</t>
        </is>
      </c>
      <c r="B97" t="n">
        <v>1051</v>
      </c>
    </row>
    <row r="98">
      <c r="A98" t="inlineStr">
        <is>
          <t>HAWK 20</t>
        </is>
      </c>
      <c r="B98" t="n">
        <v>1115</v>
      </c>
    </row>
    <row r="99">
      <c r="A99" t="inlineStr">
        <is>
          <t>HERON</t>
        </is>
      </c>
      <c r="B99" t="n">
        <v>1340</v>
      </c>
    </row>
    <row r="100">
      <c r="A100" t="inlineStr">
        <is>
          <t>HILBRE</t>
        </is>
      </c>
      <c r="B100" t="n">
        <v>1248</v>
      </c>
    </row>
    <row r="101">
      <c r="A101" t="inlineStr">
        <is>
          <t>HIRONDELLE</t>
        </is>
      </c>
      <c r="B101" t="n">
        <v>993</v>
      </c>
    </row>
    <row r="102">
      <c r="A102" t="inlineStr">
        <is>
          <t>HOBIE 405</t>
        </is>
      </c>
      <c r="B102" t="n">
        <v>1089</v>
      </c>
    </row>
    <row r="103">
      <c r="A103" t="inlineStr">
        <is>
          <t>HORNET</t>
        </is>
      </c>
      <c r="B103" t="n">
        <v>950</v>
      </c>
    </row>
    <row r="104">
      <c r="A104" t="inlineStr">
        <is>
          <t>HORNING REBEL OD</t>
        </is>
      </c>
      <c r="B104" t="n">
        <v>1059</v>
      </c>
    </row>
    <row r="105">
      <c r="A105" t="inlineStr">
        <is>
          <t>HUNTER 707</t>
        </is>
      </c>
      <c r="B105" t="n">
        <v>925</v>
      </c>
    </row>
    <row r="106">
      <c r="A106" t="inlineStr">
        <is>
          <t>HURRICANE 4.9</t>
        </is>
      </c>
      <c r="B106" t="n">
        <v>781</v>
      </c>
    </row>
    <row r="107">
      <c r="A107" t="inlineStr">
        <is>
          <t>HURRICANE 5.9</t>
        </is>
      </c>
      <c r="B107" t="n">
        <v>699</v>
      </c>
    </row>
    <row r="108">
      <c r="A108" t="inlineStr">
        <is>
          <t>HURRICANE 5.9 SX</t>
        </is>
      </c>
      <c r="B108" t="n">
        <v>680</v>
      </c>
    </row>
    <row r="109">
      <c r="A109" t="inlineStr">
        <is>
          <t>HURRICANE 500</t>
        </is>
      </c>
      <c r="B109" t="n">
        <v>785</v>
      </c>
    </row>
    <row r="110">
      <c r="A110" t="inlineStr">
        <is>
          <t>HYDRA</t>
        </is>
      </c>
      <c r="B110" t="n">
        <v>832</v>
      </c>
    </row>
    <row r="111">
      <c r="A111" t="inlineStr">
        <is>
          <t>ICON</t>
        </is>
      </c>
      <c r="B111" t="n">
        <v>976</v>
      </c>
    </row>
    <row r="112">
      <c r="A112" t="inlineStr">
        <is>
          <t>ILCA 4/Laser 4.7</t>
        </is>
      </c>
      <c r="B112" t="n">
        <v>1218</v>
      </c>
    </row>
    <row r="113">
      <c r="A113" t="inlineStr">
        <is>
          <t>ILCA 6/Laser Radial</t>
        </is>
      </c>
      <c r="B113" t="n">
        <v>1156</v>
      </c>
    </row>
    <row r="114">
      <c r="A114" t="inlineStr">
        <is>
          <t>ILCA 7/Laser</t>
        </is>
      </c>
      <c r="B114" t="n">
        <v>1103</v>
      </c>
    </row>
    <row r="115">
      <c r="A115" t="inlineStr">
        <is>
          <t>ILLUSION</t>
        </is>
      </c>
      <c r="B115" t="n">
        <v>1285</v>
      </c>
    </row>
    <row r="116">
      <c r="A116" t="inlineStr">
        <is>
          <t>INTERNATIONAL 14</t>
        </is>
      </c>
      <c r="B116" t="n">
        <v>758</v>
      </c>
    </row>
    <row r="117">
      <c r="A117" t="inlineStr">
        <is>
          <t>INTERNATIONAL CANOE</t>
        </is>
      </c>
      <c r="B117" t="n">
        <v>858</v>
      </c>
    </row>
    <row r="118">
      <c r="A118" t="inlineStr">
        <is>
          <t>INTERNATIONAL CANOE ONE DESIGN</t>
        </is>
      </c>
      <c r="B118" t="n">
        <v>905</v>
      </c>
    </row>
    <row r="119">
      <c r="A119" t="inlineStr">
        <is>
          <t>INTERNATIONAL MOTH</t>
        </is>
      </c>
      <c r="B119" t="n">
        <v>570</v>
      </c>
    </row>
    <row r="120">
      <c r="A120" t="inlineStr">
        <is>
          <t>INTERNATIONAL MOTH - NO FOILS</t>
        </is>
      </c>
      <c r="B120" t="n">
        <v>990</v>
      </c>
    </row>
    <row r="121">
      <c r="A121" t="inlineStr">
        <is>
          <t>IROQUOIS</t>
        </is>
      </c>
      <c r="B121" t="n">
        <v>984</v>
      </c>
    </row>
    <row r="122">
      <c r="A122" t="inlineStr">
        <is>
          <t>IROQUOIS 30 MK2</t>
        </is>
      </c>
      <c r="B122" t="n">
        <v>927</v>
      </c>
    </row>
    <row r="123">
      <c r="A123" t="inlineStr">
        <is>
          <t>IROQUOIS MK1</t>
        </is>
      </c>
      <c r="B123" t="n">
        <v>960</v>
      </c>
    </row>
    <row r="124">
      <c r="A124" t="inlineStr">
        <is>
          <t>IROQUOIS MK2</t>
        </is>
      </c>
      <c r="B124" t="n">
        <v>983</v>
      </c>
    </row>
    <row r="125">
      <c r="A125" t="inlineStr">
        <is>
          <t>ISLE OF WIGHT SCOW</t>
        </is>
      </c>
      <c r="B125" t="n">
        <v>1419</v>
      </c>
    </row>
    <row r="126">
      <c r="A126" t="inlineStr">
        <is>
          <t>ISO</t>
        </is>
      </c>
      <c r="B126" t="n">
        <v>940</v>
      </c>
    </row>
    <row r="127">
      <c r="A127" t="inlineStr">
        <is>
          <t>J24</t>
        </is>
      </c>
      <c r="B127" t="n">
        <v>935</v>
      </c>
    </row>
    <row r="128">
      <c r="A128" t="inlineStr">
        <is>
          <t>J80</t>
        </is>
      </c>
      <c r="B128" t="n">
        <v>876</v>
      </c>
    </row>
    <row r="129">
      <c r="A129" t="inlineStr">
        <is>
          <t>JAVELIN</t>
        </is>
      </c>
      <c r="B129" t="n">
        <v>932</v>
      </c>
    </row>
    <row r="130">
      <c r="A130" t="inlineStr">
        <is>
          <t>JAVELIN 16</t>
        </is>
      </c>
      <c r="B130" t="n">
        <v>927</v>
      </c>
    </row>
    <row r="131">
      <c r="A131" t="inlineStr">
        <is>
          <t>JOLLYBOAT</t>
        </is>
      </c>
      <c r="B131" t="n">
        <v>917</v>
      </c>
    </row>
    <row r="132">
      <c r="A132" t="inlineStr">
        <is>
          <t>K1</t>
        </is>
      </c>
      <c r="B132" t="n">
        <v>1060</v>
      </c>
    </row>
    <row r="133">
      <c r="A133" t="inlineStr">
        <is>
          <t>K6</t>
        </is>
      </c>
      <c r="B133" t="n">
        <v>900</v>
      </c>
    </row>
    <row r="134">
      <c r="A134" t="inlineStr">
        <is>
          <t>KESTREL</t>
        </is>
      </c>
      <c r="B134" t="n">
        <v>1042</v>
      </c>
    </row>
    <row r="135">
      <c r="A135" t="inlineStr">
        <is>
          <t>KINSMAN</t>
        </is>
      </c>
      <c r="B135" t="n">
        <v>1125</v>
      </c>
    </row>
    <row r="136">
      <c r="A136" t="inlineStr">
        <is>
          <t>LAPWING</t>
        </is>
      </c>
      <c r="B136" t="n">
        <v>1320</v>
      </c>
    </row>
    <row r="137">
      <c r="A137" t="inlineStr">
        <is>
          <t>LARK</t>
        </is>
      </c>
      <c r="B137" t="n">
        <v>1060</v>
      </c>
    </row>
    <row r="138">
      <c r="A138" t="inlineStr">
        <is>
          <t>LASER 3000</t>
        </is>
      </c>
      <c r="B138" t="n">
        <v>1103</v>
      </c>
    </row>
    <row r="139">
      <c r="A139" t="inlineStr">
        <is>
          <t>LASER 5000</t>
        </is>
      </c>
      <c r="B139" t="n">
        <v>846</v>
      </c>
    </row>
    <row r="140">
      <c r="A140" t="inlineStr">
        <is>
          <t>LASER EPS</t>
        </is>
      </c>
      <c r="B140" t="n">
        <v>1035</v>
      </c>
    </row>
    <row r="141">
      <c r="A141" t="inlineStr">
        <is>
          <t>LASER II</t>
        </is>
      </c>
      <c r="B141" t="n">
        <v>1117</v>
      </c>
    </row>
    <row r="142">
      <c r="A142" t="inlineStr">
        <is>
          <t>LASER M</t>
        </is>
      </c>
      <c r="B142" t="n">
        <v>1121</v>
      </c>
    </row>
    <row r="143">
      <c r="A143" t="inlineStr">
        <is>
          <t>LASER PICO RACE</t>
        </is>
      </c>
      <c r="B143" t="n">
        <v>1330</v>
      </c>
    </row>
    <row r="144">
      <c r="A144" t="inlineStr">
        <is>
          <t>LASER STRATOS CENTREBOARD</t>
        </is>
      </c>
      <c r="B144" t="n">
        <v>1108</v>
      </c>
    </row>
    <row r="145">
      <c r="A145" t="inlineStr">
        <is>
          <t>LASER VAGO XD</t>
        </is>
      </c>
      <c r="B145" t="n">
        <v>1100</v>
      </c>
    </row>
    <row r="146">
      <c r="A146" t="inlineStr">
        <is>
          <t>LAZY E</t>
        </is>
      </c>
      <c r="B146" t="n">
        <v>1068</v>
      </c>
    </row>
    <row r="147">
      <c r="A147" t="inlineStr">
        <is>
          <t>LEADER</t>
        </is>
      </c>
      <c r="B147" t="n">
        <v>1115</v>
      </c>
    </row>
    <row r="148">
      <c r="A148" t="inlineStr">
        <is>
          <t>LIGHTNING 368</t>
        </is>
      </c>
      <c r="B148" t="n">
        <v>1171</v>
      </c>
    </row>
    <row r="149">
      <c r="A149" t="inlineStr">
        <is>
          <t>LIVERPOOL BAY FALCON</t>
        </is>
      </c>
      <c r="B149" t="n">
        <v>1097</v>
      </c>
    </row>
    <row r="150">
      <c r="A150" t="inlineStr">
        <is>
          <t>LOCH LONG ONE DESIGN</t>
        </is>
      </c>
      <c r="B150" t="n">
        <v>1170</v>
      </c>
    </row>
    <row r="151">
      <c r="A151" t="inlineStr">
        <is>
          <t>LYMINGTON SCOW</t>
        </is>
      </c>
      <c r="B151" t="n">
        <v>1448</v>
      </c>
    </row>
    <row r="152">
      <c r="A152" t="inlineStr">
        <is>
          <t>MAN O WAR</t>
        </is>
      </c>
      <c r="B152" t="n">
        <v>1116</v>
      </c>
    </row>
    <row r="153">
      <c r="A153" t="inlineStr">
        <is>
          <t>MARAUDER</t>
        </is>
      </c>
      <c r="B153" t="n">
        <v>1042</v>
      </c>
    </row>
    <row r="154">
      <c r="A154" t="inlineStr">
        <is>
          <t>MAYFLY</t>
        </is>
      </c>
      <c r="B154" t="n">
        <v>1191</v>
      </c>
    </row>
    <row r="155">
      <c r="A155" t="inlineStr">
        <is>
          <t>MEGABYTE</t>
        </is>
      </c>
      <c r="B155" t="n">
        <v>1058</v>
      </c>
    </row>
    <row r="156">
      <c r="A156" t="inlineStr">
        <is>
          <t>MELGES 15</t>
        </is>
      </c>
      <c r="B156" t="n">
        <v>994</v>
      </c>
    </row>
    <row r="157">
      <c r="A157" t="inlineStr">
        <is>
          <t>MELGES 24</t>
        </is>
      </c>
      <c r="B157" t="n">
        <v>846</v>
      </c>
    </row>
    <row r="158">
      <c r="A158" t="inlineStr">
        <is>
          <t>MERCURY</t>
        </is>
      </c>
      <c r="B158" t="n">
        <v>1097</v>
      </c>
    </row>
    <row r="159">
      <c r="A159" t="inlineStr">
        <is>
          <t>MERLIN ROCKET</t>
        </is>
      </c>
      <c r="B159" t="n">
        <v>980</v>
      </c>
    </row>
    <row r="160">
      <c r="A160" t="inlineStr">
        <is>
          <t>MERMAID 11</t>
        </is>
      </c>
      <c r="B160" t="n">
        <v>1381</v>
      </c>
    </row>
    <row r="161">
      <c r="A161" t="inlineStr">
        <is>
          <t>MINISAIL</t>
        </is>
      </c>
      <c r="B161" t="n">
        <v>1248</v>
      </c>
    </row>
    <row r="162">
      <c r="A162" t="inlineStr">
        <is>
          <t>MIRACLE</t>
        </is>
      </c>
      <c r="B162" t="n">
        <v>1196</v>
      </c>
    </row>
    <row r="163">
      <c r="A163" t="inlineStr">
        <is>
          <t>MIRROR</t>
        </is>
      </c>
      <c r="B163" t="n">
        <v>1364</v>
      </c>
    </row>
    <row r="164">
      <c r="A164" t="inlineStr">
        <is>
          <t>MIRROR - NO SPINNAKER</t>
        </is>
      </c>
      <c r="B164" t="n">
        <v>1376</v>
      </c>
    </row>
    <row r="165">
      <c r="A165" t="inlineStr">
        <is>
          <t>MIRROR -SINGLEHANDED WITH SPINNAKER</t>
        </is>
      </c>
      <c r="B165" t="n">
        <v>1364</v>
      </c>
    </row>
    <row r="166">
      <c r="A166" t="inlineStr">
        <is>
          <t>MIRROR 16</t>
        </is>
      </c>
      <c r="B166" t="n">
        <v>1097</v>
      </c>
    </row>
    <row r="167">
      <c r="A167" t="inlineStr">
        <is>
          <t>MIRROR SINGLEHANDED NO SPINNAKER</t>
        </is>
      </c>
      <c r="B167" t="n">
        <v>1376</v>
      </c>
    </row>
    <row r="168">
      <c r="A168" t="inlineStr">
        <is>
          <t>MUSTO SKIFF</t>
        </is>
      </c>
      <c r="B168" t="n">
        <v>830</v>
      </c>
    </row>
    <row r="169">
      <c r="A169" t="inlineStr">
        <is>
          <t>MX-RAY</t>
        </is>
      </c>
      <c r="B169" t="n">
        <v>1020</v>
      </c>
    </row>
    <row r="170">
      <c r="A170" t="inlineStr">
        <is>
          <t>MYSTERE</t>
        </is>
      </c>
      <c r="B170" t="n">
        <v>823</v>
      </c>
    </row>
    <row r="171">
      <c r="A171" t="inlineStr">
        <is>
          <t>MYTH OD</t>
        </is>
      </c>
      <c r="B171" t="n">
        <v>1381</v>
      </c>
    </row>
    <row r="172">
      <c r="A172" t="inlineStr">
        <is>
          <t>NATIONAL 12</t>
        </is>
      </c>
      <c r="B172" t="n">
        <v>1070</v>
      </c>
    </row>
    <row r="173">
      <c r="A173" t="inlineStr">
        <is>
          <t>NIMBLE 30</t>
        </is>
      </c>
      <c r="B173" t="n">
        <v>983</v>
      </c>
    </row>
    <row r="174">
      <c r="A174" t="inlineStr">
        <is>
          <t>NORFOLK</t>
        </is>
      </c>
      <c r="B174" t="n">
        <v>1248</v>
      </c>
    </row>
    <row r="175">
      <c r="A175" t="inlineStr">
        <is>
          <t>NORFOLK ONE DESIGN</t>
        </is>
      </c>
      <c r="B175" t="n">
        <v>1266</v>
      </c>
    </row>
    <row r="176">
      <c r="A176" t="inlineStr">
        <is>
          <t>NORFOLK PUNT</t>
        </is>
      </c>
      <c r="B176" t="n">
        <v>886</v>
      </c>
    </row>
    <row r="177">
      <c r="A177" t="inlineStr">
        <is>
          <t>NORWESTER</t>
        </is>
      </c>
      <c r="B177" t="n">
        <v>1381</v>
      </c>
    </row>
    <row r="178">
      <c r="A178" t="inlineStr">
        <is>
          <t>NATIONAL 18 - CLASSIC</t>
        </is>
      </c>
      <c r="B178" t="n">
        <v>1018</v>
      </c>
    </row>
    <row r="179">
      <c r="A179" t="inlineStr">
        <is>
          <t>NATIONAL 18 - PENULTIMATE</t>
        </is>
      </c>
      <c r="B179" t="n">
        <v>970</v>
      </c>
    </row>
    <row r="180">
      <c r="A180" t="inlineStr">
        <is>
          <t>NATIONAL 18 - ULTIMATE</t>
        </is>
      </c>
      <c r="B180" t="n">
        <v>930</v>
      </c>
    </row>
    <row r="181">
      <c r="A181" t="inlineStr">
        <is>
          <t>NATIONAL 18 - ULTRA</t>
        </is>
      </c>
      <c r="B181" t="n">
        <v>900</v>
      </c>
    </row>
    <row r="182">
      <c r="A182" t="inlineStr">
        <is>
          <t>OK</t>
        </is>
      </c>
      <c r="B182" t="n">
        <v>1092</v>
      </c>
    </row>
    <row r="183">
      <c r="A183" t="inlineStr">
        <is>
          <t>OPTIMIST</t>
        </is>
      </c>
      <c r="B183" t="n">
        <v>1629</v>
      </c>
    </row>
    <row r="184">
      <c r="A184" t="inlineStr">
        <is>
          <t>OSPREY</t>
        </is>
      </c>
      <c r="B184" t="n">
        <v>932</v>
      </c>
    </row>
    <row r="185">
      <c r="A185" t="inlineStr">
        <is>
          <t>OTTER</t>
        </is>
      </c>
      <c r="B185" t="n">
        <v>1275</v>
      </c>
    </row>
    <row r="186">
      <c r="A186" t="inlineStr">
        <is>
          <t>PACER</t>
        </is>
      </c>
      <c r="B186" t="n">
        <v>1193</v>
      </c>
    </row>
    <row r="187">
      <c r="A187" t="inlineStr">
        <is>
          <t>PEGASUS</t>
        </is>
      </c>
      <c r="B187" t="n">
        <v>1068</v>
      </c>
    </row>
    <row r="188">
      <c r="A188" t="inlineStr">
        <is>
          <t>PHANTOM</t>
        </is>
      </c>
      <c r="B188" t="n">
        <v>998</v>
      </c>
    </row>
    <row r="189">
      <c r="A189" t="inlineStr">
        <is>
          <t>PIPER</t>
        </is>
      </c>
      <c r="B189" t="n">
        <v>1060</v>
      </c>
    </row>
    <row r="190">
      <c r="A190" t="inlineStr">
        <is>
          <t>PISCES</t>
        </is>
      </c>
      <c r="B190" t="n">
        <v>1210</v>
      </c>
    </row>
    <row r="191">
      <c r="A191" t="inlineStr">
        <is>
          <t>PLUS</t>
        </is>
      </c>
      <c r="B191" t="n">
        <v>1267</v>
      </c>
    </row>
    <row r="192">
      <c r="A192" t="inlineStr">
        <is>
          <t>PROJECTION 762</t>
        </is>
      </c>
      <c r="B192" t="n">
        <v>855</v>
      </c>
    </row>
    <row r="193">
      <c r="A193" t="inlineStr">
        <is>
          <t>PROUT QUEST</t>
        </is>
      </c>
      <c r="B193" t="n">
        <v>1021</v>
      </c>
    </row>
    <row r="194">
      <c r="A194" t="inlineStr">
        <is>
          <t>PROUT QUEST 30</t>
        </is>
      </c>
      <c r="B194" t="n">
        <v>1021</v>
      </c>
    </row>
    <row r="195">
      <c r="A195" t="inlineStr">
        <is>
          <t>QUEST</t>
        </is>
      </c>
      <c r="B195" t="n">
        <v>1031</v>
      </c>
    </row>
    <row r="196">
      <c r="A196" t="inlineStr">
        <is>
          <t>REBEL</t>
        </is>
      </c>
      <c r="B196" t="n">
        <v>1070</v>
      </c>
    </row>
    <row r="197">
      <c r="A197" t="inlineStr">
        <is>
          <t>REDWING</t>
        </is>
      </c>
      <c r="B197" t="n">
        <v>1094</v>
      </c>
    </row>
    <row r="198">
      <c r="A198" t="inlineStr">
        <is>
          <t>REEDLING</t>
        </is>
      </c>
      <c r="B198" t="n">
        <v>1036</v>
      </c>
    </row>
    <row r="199">
      <c r="A199" t="inlineStr">
        <is>
          <t>REEDLING 19</t>
        </is>
      </c>
      <c r="B199" t="n">
        <v>1031</v>
      </c>
    </row>
    <row r="200">
      <c r="A200" t="inlineStr">
        <is>
          <t>ROOSTER 8.1</t>
        </is>
      </c>
      <c r="B200" t="n">
        <v>1016</v>
      </c>
    </row>
    <row r="201">
      <c r="A201" t="inlineStr">
        <is>
          <t>ROYAL HARWICH OD</t>
        </is>
      </c>
      <c r="B201" t="n">
        <v>1154</v>
      </c>
    </row>
    <row r="202">
      <c r="A202" t="inlineStr">
        <is>
          <t>RS AERO 5</t>
        </is>
      </c>
      <c r="B202" t="n">
        <v>1141</v>
      </c>
    </row>
    <row r="203">
      <c r="A203" t="inlineStr">
        <is>
          <t>RS AERO 6</t>
        </is>
      </c>
      <c r="B203" t="n">
        <v>1098</v>
      </c>
    </row>
    <row r="204">
      <c r="A204" t="inlineStr">
        <is>
          <t>RS AERO 7</t>
        </is>
      </c>
      <c r="B204" t="n">
        <v>1062</v>
      </c>
    </row>
    <row r="205">
      <c r="A205" t="inlineStr">
        <is>
          <t>RS AERO 9</t>
        </is>
      </c>
      <c r="B205" t="n">
        <v>1005</v>
      </c>
    </row>
    <row r="206">
      <c r="A206" t="inlineStr">
        <is>
          <t>RS ELITE</t>
        </is>
      </c>
      <c r="B206" t="n">
        <v>938</v>
      </c>
    </row>
    <row r="207">
      <c r="A207" t="inlineStr">
        <is>
          <t>RS FEVA XL</t>
        </is>
      </c>
      <c r="B207" t="n">
        <v>1248</v>
      </c>
    </row>
    <row r="208">
      <c r="A208" t="inlineStr">
        <is>
          <t>RS QUBA</t>
        </is>
      </c>
      <c r="B208" t="n">
        <v>1295</v>
      </c>
    </row>
    <row r="209">
      <c r="A209" t="inlineStr">
        <is>
          <t>RS TERA PRO</t>
        </is>
      </c>
      <c r="B209" t="n">
        <v>1368</v>
      </c>
    </row>
    <row r="210">
      <c r="A210" t="inlineStr">
        <is>
          <t>RS TERA SPORT</t>
        </is>
      </c>
      <c r="B210" t="n">
        <v>1452</v>
      </c>
    </row>
    <row r="211">
      <c r="A211" t="inlineStr">
        <is>
          <t>RS VAREO</t>
        </is>
      </c>
      <c r="B211" t="n">
        <v>1095</v>
      </c>
    </row>
    <row r="212">
      <c r="A212" t="inlineStr">
        <is>
          <t>RS VISION</t>
        </is>
      </c>
      <c r="B212" t="n">
        <v>1150</v>
      </c>
    </row>
    <row r="213">
      <c r="A213" t="inlineStr">
        <is>
          <t>RS100 10.2</t>
        </is>
      </c>
      <c r="B213" t="n">
        <v>981</v>
      </c>
    </row>
    <row r="214">
      <c r="A214" t="inlineStr">
        <is>
          <t>RS100 8.4</t>
        </is>
      </c>
      <c r="B214" t="n">
        <v>1002</v>
      </c>
    </row>
    <row r="215">
      <c r="A215" t="inlineStr">
        <is>
          <t>RS200</t>
        </is>
      </c>
      <c r="B215" t="n">
        <v>1053</v>
      </c>
    </row>
    <row r="216">
      <c r="A216" t="inlineStr">
        <is>
          <t>RS200 - NO SPINNAKER</t>
        </is>
      </c>
      <c r="B216" t="n">
        <v>1065</v>
      </c>
    </row>
    <row r="217">
      <c r="A217" t="inlineStr">
        <is>
          <t>RS300</t>
        </is>
      </c>
      <c r="B217" t="n">
        <v>965</v>
      </c>
    </row>
    <row r="218">
      <c r="A218" t="inlineStr">
        <is>
          <t>RS400</t>
        </is>
      </c>
      <c r="B218" t="n">
        <v>945</v>
      </c>
    </row>
    <row r="219">
      <c r="A219" t="inlineStr">
        <is>
          <t>RS500</t>
        </is>
      </c>
      <c r="B219" t="n">
        <v>963</v>
      </c>
    </row>
    <row r="220">
      <c r="A220" t="inlineStr">
        <is>
          <t>RS600</t>
        </is>
      </c>
      <c r="B220" t="n">
        <v>921</v>
      </c>
    </row>
    <row r="221">
      <c r="A221" t="inlineStr">
        <is>
          <t>RS700</t>
        </is>
      </c>
      <c r="B221" t="n">
        <v>845</v>
      </c>
    </row>
    <row r="222">
      <c r="A222" t="inlineStr">
        <is>
          <t>RS800</t>
        </is>
      </c>
      <c r="B222" t="n">
        <v>797</v>
      </c>
    </row>
    <row r="223">
      <c r="A223" t="inlineStr">
        <is>
          <t>SALCOMBE YAWL</t>
        </is>
      </c>
      <c r="B223" t="n">
        <v>1105</v>
      </c>
    </row>
    <row r="224">
      <c r="A224" t="inlineStr">
        <is>
          <t>SANDHOPPER</t>
        </is>
      </c>
      <c r="B224" t="n">
        <v>1197</v>
      </c>
    </row>
    <row r="225">
      <c r="A225" t="inlineStr">
        <is>
          <t>SARO SCIMITAR</t>
        </is>
      </c>
      <c r="B225" t="n">
        <v>1135</v>
      </c>
    </row>
    <row r="226">
      <c r="A226" t="inlineStr">
        <is>
          <t>SB20</t>
        </is>
      </c>
      <c r="B226" t="n">
        <v>911</v>
      </c>
    </row>
    <row r="227">
      <c r="A227" t="inlineStr">
        <is>
          <t>SCORPION</t>
        </is>
      </c>
      <c r="B227" t="n">
        <v>1042</v>
      </c>
    </row>
    <row r="228">
      <c r="A228" t="inlineStr">
        <is>
          <t>SEABIRD HALF-RATER</t>
        </is>
      </c>
      <c r="B228" t="n">
        <v>1229</v>
      </c>
    </row>
    <row r="229">
      <c r="A229" t="inlineStr">
        <is>
          <t>SEAFIRE</t>
        </is>
      </c>
      <c r="B229" t="n">
        <v>1116</v>
      </c>
    </row>
    <row r="230">
      <c r="A230" t="inlineStr">
        <is>
          <t>SEAFIRE - SINGLEHANDED WITH NO SPINNAKER</t>
        </is>
      </c>
      <c r="B230" t="n">
        <v>1135</v>
      </c>
    </row>
    <row r="231">
      <c r="A231" t="inlineStr">
        <is>
          <t>SEAFLY</t>
        </is>
      </c>
      <c r="B231" t="n">
        <v>1074</v>
      </c>
    </row>
    <row r="232">
      <c r="A232" t="inlineStr">
        <is>
          <t>SHADOW X</t>
        </is>
      </c>
      <c r="B232" t="n">
        <v>750</v>
      </c>
    </row>
    <row r="233">
      <c r="A233" t="inlineStr">
        <is>
          <t>SHARPIE</t>
        </is>
      </c>
      <c r="B233" t="n">
        <v>1031</v>
      </c>
    </row>
    <row r="234">
      <c r="A234" t="inlineStr">
        <is>
          <t>SHRIMP</t>
        </is>
      </c>
      <c r="B234" t="n">
        <v>1437</v>
      </c>
    </row>
    <row r="235">
      <c r="A235" t="inlineStr">
        <is>
          <t>SIGNET</t>
        </is>
      </c>
      <c r="B235" t="n">
        <v>1265</v>
      </c>
    </row>
    <row r="236">
      <c r="A236" t="inlineStr">
        <is>
          <t>SILVER STREAK</t>
        </is>
      </c>
      <c r="B236" t="n">
        <v>1116</v>
      </c>
    </row>
    <row r="237">
      <c r="A237" t="inlineStr">
        <is>
          <t>SKIPPER 12</t>
        </is>
      </c>
      <c r="B237" t="n">
        <v>1305</v>
      </c>
    </row>
    <row r="238">
      <c r="A238" t="inlineStr">
        <is>
          <t>SKIPPER CLUBMAN</t>
        </is>
      </c>
      <c r="B238" t="n">
        <v>1182</v>
      </c>
    </row>
    <row r="239">
      <c r="A239" t="inlineStr">
        <is>
          <t>SKUA</t>
        </is>
      </c>
      <c r="B239" t="n">
        <v>1362</v>
      </c>
    </row>
    <row r="240">
      <c r="A240" t="inlineStr">
        <is>
          <t>SKUA OD</t>
        </is>
      </c>
      <c r="B240" t="n">
        <v>1362</v>
      </c>
    </row>
    <row r="241">
      <c r="A241" t="inlineStr">
        <is>
          <t>SLIPSTREAM</t>
        </is>
      </c>
      <c r="B241" t="n">
        <v>889</v>
      </c>
    </row>
    <row r="242">
      <c r="A242" t="inlineStr">
        <is>
          <t>SNIPE</t>
        </is>
      </c>
      <c r="B242" t="n">
        <v>1104</v>
      </c>
    </row>
    <row r="243">
      <c r="A243" t="inlineStr">
        <is>
          <t>SNOWGOOSE</t>
        </is>
      </c>
      <c r="B243" t="n">
        <v>964</v>
      </c>
    </row>
    <row r="244">
      <c r="A244" t="inlineStr">
        <is>
          <t>SOLENT SCOW</t>
        </is>
      </c>
      <c r="B244" t="n">
        <v>1456</v>
      </c>
    </row>
    <row r="245">
      <c r="A245" t="inlineStr">
        <is>
          <t>SOLENT SUNBEAM</t>
        </is>
      </c>
      <c r="B245" t="n">
        <v>1012</v>
      </c>
    </row>
    <row r="246">
      <c r="A246" t="inlineStr">
        <is>
          <t>SOLING</t>
        </is>
      </c>
      <c r="B246" t="n">
        <v>914</v>
      </c>
    </row>
    <row r="247">
      <c r="A247" t="inlineStr">
        <is>
          <t>SOLO</t>
        </is>
      </c>
      <c r="B247" t="n">
        <v>1139</v>
      </c>
    </row>
    <row r="248">
      <c r="A248" t="inlineStr">
        <is>
          <t>SOLUTION</t>
        </is>
      </c>
      <c r="B248" t="n">
        <v>1112</v>
      </c>
    </row>
    <row r="249">
      <c r="A249" t="inlineStr">
        <is>
          <t>SONAR</t>
        </is>
      </c>
      <c r="B249" t="n">
        <v>940</v>
      </c>
    </row>
    <row r="250">
      <c r="A250" t="inlineStr">
        <is>
          <t>SPARK</t>
        </is>
      </c>
      <c r="B250" t="n">
        <v>917</v>
      </c>
    </row>
    <row r="251">
      <c r="A251" t="inlineStr">
        <is>
          <t>SPICE</t>
        </is>
      </c>
      <c r="B251" t="n">
        <v>930</v>
      </c>
    </row>
    <row r="252">
      <c r="A252" t="inlineStr">
        <is>
          <t>SPITFIRE</t>
        </is>
      </c>
      <c r="B252" t="n">
        <v>745</v>
      </c>
    </row>
    <row r="253">
      <c r="A253" t="inlineStr">
        <is>
          <t>SPLASH</t>
        </is>
      </c>
      <c r="B253" t="n">
        <v>1247</v>
      </c>
    </row>
    <row r="254">
      <c r="A254" t="inlineStr">
        <is>
          <t>SPORT 14</t>
        </is>
      </c>
      <c r="B254" t="n">
        <v>1055</v>
      </c>
    </row>
    <row r="255">
      <c r="A255" t="inlineStr">
        <is>
          <t>SPRITE</t>
        </is>
      </c>
      <c r="B255" t="n">
        <v>1248</v>
      </c>
    </row>
    <row r="256">
      <c r="A256" t="inlineStr">
        <is>
          <t>SPROG</t>
        </is>
      </c>
      <c r="B256" t="n">
        <v>1173</v>
      </c>
    </row>
    <row r="257">
      <c r="A257" t="inlineStr">
        <is>
          <t>SQUIB</t>
        </is>
      </c>
      <c r="B257" t="n">
        <v>1142</v>
      </c>
    </row>
    <row r="258">
      <c r="A258" t="inlineStr">
        <is>
          <t>ST MAWES</t>
        </is>
      </c>
      <c r="B258" t="n">
        <v>1201</v>
      </c>
    </row>
    <row r="259">
      <c r="A259" t="inlineStr">
        <is>
          <t>STAMPEDE</t>
        </is>
      </c>
      <c r="B259" t="n">
        <v>747</v>
      </c>
    </row>
    <row r="260">
      <c r="A260" t="inlineStr">
        <is>
          <t>STAR</t>
        </is>
      </c>
      <c r="B260" t="n">
        <v>917</v>
      </c>
    </row>
    <row r="261">
      <c r="A261" t="inlineStr">
        <is>
          <t>STREAKER</t>
        </is>
      </c>
      <c r="B261" t="n">
        <v>1121</v>
      </c>
    </row>
    <row r="262">
      <c r="A262" t="inlineStr">
        <is>
          <t>SUNFISH</t>
        </is>
      </c>
      <c r="B262" t="n">
        <v>1229</v>
      </c>
    </row>
    <row r="263">
      <c r="A263" t="inlineStr">
        <is>
          <t>SUPERNOVA</t>
        </is>
      </c>
      <c r="B263" t="n">
        <v>1075</v>
      </c>
    </row>
    <row r="264">
      <c r="A264" t="inlineStr">
        <is>
          <t>SWALLOW</t>
        </is>
      </c>
      <c r="B264" t="n">
        <v>1021</v>
      </c>
    </row>
    <row r="265">
      <c r="A265" t="inlineStr">
        <is>
          <t>SWIFT</t>
        </is>
      </c>
      <c r="B265" t="n">
        <v>997</v>
      </c>
    </row>
    <row r="266">
      <c r="A266" t="inlineStr">
        <is>
          <t>SWORDFISH</t>
        </is>
      </c>
      <c r="B266" t="n">
        <v>1117</v>
      </c>
    </row>
    <row r="267">
      <c r="A267" t="inlineStr">
        <is>
          <t>TASAR</t>
        </is>
      </c>
      <c r="B267" t="n">
        <v>1022</v>
      </c>
    </row>
    <row r="268">
      <c r="A268" t="inlineStr">
        <is>
          <t>TEMPEST</t>
        </is>
      </c>
      <c r="B268" t="n">
        <v>942</v>
      </c>
    </row>
    <row r="269">
      <c r="A269" t="inlineStr">
        <is>
          <t>TIDEWAY</t>
        </is>
      </c>
      <c r="B269" t="n">
        <v>1447</v>
      </c>
    </row>
    <row r="270">
      <c r="A270" t="inlineStr">
        <is>
          <t>TIKKI</t>
        </is>
      </c>
      <c r="B270" t="n">
        <v>1305</v>
      </c>
    </row>
    <row r="271">
      <c r="A271" t="inlineStr">
        <is>
          <t>TOPAZ DUO</t>
        </is>
      </c>
      <c r="B271" t="n">
        <v>1190</v>
      </c>
    </row>
    <row r="272">
      <c r="A272" t="inlineStr">
        <is>
          <t>TOPAZ OMEGA</t>
        </is>
      </c>
      <c r="B272" t="n">
        <v>1075</v>
      </c>
    </row>
    <row r="273">
      <c r="A273" t="inlineStr">
        <is>
          <t>TOPAZ UNO</t>
        </is>
      </c>
      <c r="B273" t="n">
        <v>1251</v>
      </c>
    </row>
    <row r="274">
      <c r="A274" t="inlineStr">
        <is>
          <t>TOPAZ XENON</t>
        </is>
      </c>
      <c r="B274" t="n">
        <v>1111</v>
      </c>
    </row>
    <row r="275">
      <c r="A275" t="inlineStr">
        <is>
          <t>TOPPER</t>
        </is>
      </c>
      <c r="B275" t="n">
        <v>1369</v>
      </c>
    </row>
    <row r="276">
      <c r="A276" t="inlineStr">
        <is>
          <t>TOPPER 4.2</t>
        </is>
      </c>
      <c r="B276" t="n">
        <v>1450</v>
      </c>
    </row>
    <row r="277">
      <c r="A277" t="inlineStr">
        <is>
          <t>TORCH</t>
        </is>
      </c>
      <c r="B277" t="n">
        <v>1305</v>
      </c>
    </row>
    <row r="278">
      <c r="A278" t="inlineStr">
        <is>
          <t>TORNADO</t>
        </is>
      </c>
      <c r="B278" t="n">
        <v>625</v>
      </c>
    </row>
    <row r="279">
      <c r="A279" t="inlineStr">
        <is>
          <t>TORNADO SPORT</t>
        </is>
      </c>
      <c r="B279" t="n">
        <v>644</v>
      </c>
    </row>
    <row r="280">
      <c r="A280" t="inlineStr">
        <is>
          <t>TOY</t>
        </is>
      </c>
      <c r="B280" t="n">
        <v>1025</v>
      </c>
    </row>
    <row r="281">
      <c r="A281" t="inlineStr">
        <is>
          <t>TOY (BIG RIG)</t>
        </is>
      </c>
      <c r="B281" t="n">
        <v>1021</v>
      </c>
    </row>
    <row r="282">
      <c r="A282" t="inlineStr">
        <is>
          <t>TRACER</t>
        </is>
      </c>
      <c r="B282" t="n">
        <v>1229</v>
      </c>
    </row>
    <row r="283">
      <c r="A283" t="inlineStr">
        <is>
          <t>TURTLE</t>
        </is>
      </c>
      <c r="B283" t="n">
        <v>1343</v>
      </c>
    </row>
    <row r="284">
      <c r="A284" t="inlineStr">
        <is>
          <t>TWINKLE TWELVE</t>
        </is>
      </c>
      <c r="B284" t="n">
        <v>1286</v>
      </c>
    </row>
    <row r="285">
      <c r="A285" t="inlineStr">
        <is>
          <t>TYPHOON</t>
        </is>
      </c>
      <c r="B285" t="n">
        <v>1012</v>
      </c>
    </row>
    <row r="286">
      <c r="A286" t="inlineStr">
        <is>
          <t>UNIT</t>
        </is>
      </c>
      <c r="B286" t="n">
        <v>1031</v>
      </c>
    </row>
    <row r="287">
      <c r="A287" t="inlineStr">
        <is>
          <t>VAGABOND</t>
        </is>
      </c>
      <c r="B287" t="n">
        <v>1248</v>
      </c>
    </row>
    <row r="288">
      <c r="A288" t="inlineStr">
        <is>
          <t>VORTEX</t>
        </is>
      </c>
      <c r="B288" t="n">
        <v>960</v>
      </c>
    </row>
    <row r="289">
      <c r="A289" t="inlineStr">
        <is>
          <t>VULCAN</t>
        </is>
      </c>
      <c r="B289" t="n">
        <v>1021</v>
      </c>
    </row>
    <row r="290">
      <c r="A290" t="inlineStr">
        <is>
          <t>WAGTAIL</t>
        </is>
      </c>
      <c r="B290" t="n">
        <v>1475</v>
      </c>
    </row>
    <row r="291">
      <c r="A291" t="inlineStr">
        <is>
          <t>WANDERER</t>
        </is>
      </c>
      <c r="B291" t="n">
        <v>1201</v>
      </c>
    </row>
    <row r="292">
      <c r="A292" t="inlineStr">
        <is>
          <t>WAVENEY &amp; OULTON ONE DESIGN</t>
        </is>
      </c>
      <c r="B292" t="n">
        <v>1087</v>
      </c>
    </row>
    <row r="293">
      <c r="A293" t="inlineStr">
        <is>
          <t>WAYFARER</t>
        </is>
      </c>
      <c r="B293" t="n">
        <v>1107</v>
      </c>
    </row>
    <row r="294">
      <c r="A294" t="inlineStr">
        <is>
          <t>WENSUM</t>
        </is>
      </c>
      <c r="B294" t="n">
        <v>1381</v>
      </c>
    </row>
    <row r="295">
      <c r="A295" t="inlineStr">
        <is>
          <t>WEST WIGHT SCOW</t>
        </is>
      </c>
      <c r="B295" t="n">
        <v>1419</v>
      </c>
    </row>
    <row r="296">
      <c r="A296" t="inlineStr">
        <is>
          <t>WETA 4.4</t>
        </is>
      </c>
      <c r="B296" t="n">
        <v>960</v>
      </c>
    </row>
    <row r="297">
      <c r="A297" t="inlineStr">
        <is>
          <t>WHARRAM TANE</t>
        </is>
      </c>
      <c r="B297" t="n">
        <v>1116</v>
      </c>
    </row>
    <row r="298">
      <c r="A298" t="inlineStr">
        <is>
          <t>WILDFIRE</t>
        </is>
      </c>
      <c r="B298" t="n">
        <v>1097</v>
      </c>
    </row>
    <row r="299">
      <c r="A299" t="inlineStr">
        <is>
          <t>WINEGLASS</t>
        </is>
      </c>
      <c r="B299" t="n">
        <v>1080</v>
      </c>
    </row>
    <row r="300">
      <c r="A300" t="inlineStr">
        <is>
          <t>WIZARD</t>
        </is>
      </c>
      <c r="B300" t="n">
        <v>983</v>
      </c>
    </row>
    <row r="301">
      <c r="A301" t="inlineStr">
        <is>
          <t>XOD</t>
        </is>
      </c>
      <c r="B301" t="n">
        <v>1125</v>
      </c>
    </row>
    <row r="302">
      <c r="A302" t="inlineStr">
        <is>
          <t>YACHTING WORLD DAYBOAT</t>
        </is>
      </c>
      <c r="B302" t="n">
        <v>1205</v>
      </c>
    </row>
    <row r="303">
      <c r="A303" t="inlineStr">
        <is>
          <t>YARE &amp; BURE</t>
        </is>
      </c>
      <c r="B303" t="n">
        <v>1117</v>
      </c>
    </row>
    <row r="304">
      <c r="A304" t="inlineStr">
        <is>
          <t>YEOMAN</t>
        </is>
      </c>
      <c r="B304" t="n">
        <v>1108</v>
      </c>
    </row>
    <row r="305">
      <c r="A305" t="inlineStr">
        <is>
          <t>ZENITH</t>
        </is>
      </c>
      <c r="B305" t="n">
        <v>1106</v>
      </c>
    </row>
  </sheetData>
  <autoFilter ref="A4:B305"/>
  <mergeCells count="1">
    <mergeCell ref="A2:B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10" customWidth="1" min="1" max="1"/>
    <col width="24" customWidth="1" min="2" max="2"/>
    <col width="8" customWidth="1" min="3" max="3"/>
    <col width="14" customWidth="1" min="4" max="4"/>
    <col width="16" customWidth="1" min="5" max="5"/>
    <col width="8" customWidth="1" min="6" max="6"/>
  </cols>
  <sheetData>
    <row r="1">
      <c r="A1" s="2" t="inlineStr">
        <is>
          <t>Race date:</t>
        </is>
      </c>
      <c r="B1" s="7" t="n">
        <v>46179</v>
      </c>
      <c r="D1" s="8" t="inlineStr">
        <is>
          <t>(edit the date, then fill in your fleet below)</t>
        </is>
      </c>
    </row>
    <row r="3">
      <c r="A3" s="6" t="inlineStr">
        <is>
          <t>Sail No</t>
        </is>
      </c>
      <c r="B3" s="6" t="inlineStr">
        <is>
          <t>Class</t>
        </is>
      </c>
      <c r="C3" s="6" t="inlineStr">
        <is>
          <t>PN</t>
        </is>
      </c>
      <c r="D3" s="6" t="inlineStr">
        <is>
          <t>Elapsed Time</t>
        </is>
      </c>
      <c r="E3" s="6" t="inlineStr">
        <is>
          <t>Corrected Time</t>
        </is>
      </c>
      <c r="F3" s="6" t="inlineStr">
        <is>
          <t>Place</t>
        </is>
      </c>
    </row>
    <row r="4">
      <c r="A4" t="n">
        <v>1234</v>
      </c>
      <c r="B4" t="inlineStr">
        <is>
          <t>ILCA 7/Laser</t>
        </is>
      </c>
      <c r="C4">
        <f>IFERROR(VLOOKUP(B4,'PY Numbers 2026'!$A$5:$B$305,2,FALSE),"")</f>
        <v/>
      </c>
      <c r="D4" s="9" t="n">
        <v>0.03055555555555555</v>
      </c>
      <c r="E4" s="9">
        <f>IF(OR(B4="",D4=""),"",D4*1000/C4)</f>
        <v/>
      </c>
      <c r="F4">
        <f>IF(E4="","",RANK(E4,$E$4:$E$23,1))</f>
        <v/>
      </c>
    </row>
    <row r="5">
      <c r="A5" t="n">
        <v>777</v>
      </c>
      <c r="B5" t="inlineStr">
        <is>
          <t>RS200</t>
        </is>
      </c>
      <c r="C5">
        <f>IFERROR(VLOOKUP(B5,'PY Numbers 2026'!$A$5:$B$305,2,FALSE),"")</f>
        <v/>
      </c>
      <c r="D5" s="9" t="n">
        <v>0.02673611111111111</v>
      </c>
      <c r="E5" s="9">
        <f>IF(OR(B5="",D5=""),"",D5*1000/C5)</f>
        <v/>
      </c>
      <c r="F5">
        <f>IF(E5="","",RANK(E5,$E$4:$E$23,1))</f>
        <v/>
      </c>
    </row>
    <row r="6">
      <c r="A6" t="n">
        <v>42</v>
      </c>
      <c r="B6" t="inlineStr">
        <is>
          <t>SOLO</t>
        </is>
      </c>
      <c r="C6">
        <f>IFERROR(VLOOKUP(B6,'PY Numbers 2026'!$A$5:$B$305,2,FALSE),"")</f>
        <v/>
      </c>
      <c r="D6" s="9" t="n">
        <v>0.03211805555555555</v>
      </c>
      <c r="E6" s="9">
        <f>IF(OR(B6="",D6=""),"",D6*1000/C6)</f>
        <v/>
      </c>
      <c r="F6">
        <f>IF(E6="","",RANK(E6,$E$4:$E$23,1))</f>
        <v/>
      </c>
    </row>
    <row r="7">
      <c r="A7" t="n">
        <v>99</v>
      </c>
      <c r="B7" t="inlineStr">
        <is>
          <t>TOPPER</t>
        </is>
      </c>
      <c r="C7">
        <f>IFERROR(VLOOKUP(B7,'PY Numbers 2026'!$A$5:$B$305,2,FALSE),"")</f>
        <v/>
      </c>
      <c r="D7" s="9" t="n">
        <v>0.03726851851851852</v>
      </c>
      <c r="E7" s="9">
        <f>IF(OR(B7="",D7=""),"",D7*1000/C7)</f>
        <v/>
      </c>
      <c r="F7">
        <f>IF(E7="","",RANK(E7,$E$4:$E$23,1))</f>
        <v/>
      </c>
    </row>
    <row r="8">
      <c r="A8" t="n">
        <v>215</v>
      </c>
      <c r="B8" t="inlineStr">
        <is>
          <t>ILCA 6/Laser Radial</t>
        </is>
      </c>
      <c r="C8">
        <f>IFERROR(VLOOKUP(B8,'PY Numbers 2026'!$A$5:$B$305,2,FALSE),"")</f>
        <v/>
      </c>
      <c r="D8" s="9" t="n">
        <v>0.02905092592592592</v>
      </c>
      <c r="E8" s="9">
        <f>IF(OR(B8="",D8=""),"",D8*1000/C8)</f>
        <v/>
      </c>
      <c r="F8">
        <f>IF(E8="","",RANK(E8,$E$4:$E$23,1))</f>
        <v/>
      </c>
    </row>
    <row r="9">
      <c r="C9">
        <f>IFERROR(VLOOKUP(B9,'PY Numbers 2026'!$A$5:$B$305,2,FALSE),"")</f>
        <v/>
      </c>
      <c r="D9" s="9" t="n"/>
      <c r="E9" s="9">
        <f>IF(OR(B9="",D9=""),"",D9*1000/C9)</f>
        <v/>
      </c>
      <c r="F9">
        <f>IF(E9="","",RANK(E9,$E$4:$E$23,1))</f>
        <v/>
      </c>
    </row>
    <row r="10">
      <c r="C10">
        <f>IFERROR(VLOOKUP(B10,'PY Numbers 2026'!$A$5:$B$305,2,FALSE),"")</f>
        <v/>
      </c>
      <c r="D10" s="9" t="n"/>
      <c r="E10" s="9">
        <f>IF(OR(B10="",D10=""),"",D10*1000/C10)</f>
        <v/>
      </c>
      <c r="F10">
        <f>IF(E10="","",RANK(E10,$E$4:$E$23,1))</f>
        <v/>
      </c>
    </row>
    <row r="11">
      <c r="C11">
        <f>IFERROR(VLOOKUP(B11,'PY Numbers 2026'!$A$5:$B$305,2,FALSE),"")</f>
        <v/>
      </c>
      <c r="D11" s="9" t="n"/>
      <c r="E11" s="9">
        <f>IF(OR(B11="",D11=""),"",D11*1000/C11)</f>
        <v/>
      </c>
      <c r="F11">
        <f>IF(E11="","",RANK(E11,$E$4:$E$23,1))</f>
        <v/>
      </c>
    </row>
    <row r="12">
      <c r="C12">
        <f>IFERROR(VLOOKUP(B12,'PY Numbers 2026'!$A$5:$B$305,2,FALSE),"")</f>
        <v/>
      </c>
      <c r="D12" s="9" t="n"/>
      <c r="E12" s="9">
        <f>IF(OR(B12="",D12=""),"",D12*1000/C12)</f>
        <v/>
      </c>
      <c r="F12">
        <f>IF(E12="","",RANK(E12,$E$4:$E$23,1))</f>
        <v/>
      </c>
    </row>
    <row r="13">
      <c r="C13">
        <f>IFERROR(VLOOKUP(B13,'PY Numbers 2026'!$A$5:$B$305,2,FALSE),"")</f>
        <v/>
      </c>
      <c r="D13" s="9" t="n"/>
      <c r="E13" s="9">
        <f>IF(OR(B13="",D13=""),"",D13*1000/C13)</f>
        <v/>
      </c>
      <c r="F13">
        <f>IF(E13="","",RANK(E13,$E$4:$E$23,1))</f>
        <v/>
      </c>
    </row>
    <row r="14">
      <c r="C14">
        <f>IFERROR(VLOOKUP(B14,'PY Numbers 2026'!$A$5:$B$305,2,FALSE),"")</f>
        <v/>
      </c>
      <c r="D14" s="9" t="n"/>
      <c r="E14" s="9">
        <f>IF(OR(B14="",D14=""),"",D14*1000/C14)</f>
        <v/>
      </c>
      <c r="F14">
        <f>IF(E14="","",RANK(E14,$E$4:$E$23,1))</f>
        <v/>
      </c>
    </row>
    <row r="15">
      <c r="C15">
        <f>IFERROR(VLOOKUP(B15,'PY Numbers 2026'!$A$5:$B$305,2,FALSE),"")</f>
        <v/>
      </c>
      <c r="D15" s="9" t="n"/>
      <c r="E15" s="9">
        <f>IF(OR(B15="",D15=""),"",D15*1000/C15)</f>
        <v/>
      </c>
      <c r="F15">
        <f>IF(E15="","",RANK(E15,$E$4:$E$23,1))</f>
        <v/>
      </c>
    </row>
    <row r="16">
      <c r="C16">
        <f>IFERROR(VLOOKUP(B16,'PY Numbers 2026'!$A$5:$B$305,2,FALSE),"")</f>
        <v/>
      </c>
      <c r="D16" s="9" t="n"/>
      <c r="E16" s="9">
        <f>IF(OR(B16="",D16=""),"",D16*1000/C16)</f>
        <v/>
      </c>
      <c r="F16">
        <f>IF(E16="","",RANK(E16,$E$4:$E$23,1))</f>
        <v/>
      </c>
    </row>
    <row r="17">
      <c r="C17">
        <f>IFERROR(VLOOKUP(B17,'PY Numbers 2026'!$A$5:$B$305,2,FALSE),"")</f>
        <v/>
      </c>
      <c r="D17" s="9" t="n"/>
      <c r="E17" s="9">
        <f>IF(OR(B17="",D17=""),"",D17*1000/C17)</f>
        <v/>
      </c>
      <c r="F17">
        <f>IF(E17="","",RANK(E17,$E$4:$E$23,1))</f>
        <v/>
      </c>
    </row>
    <row r="18">
      <c r="C18">
        <f>IFERROR(VLOOKUP(B18,'PY Numbers 2026'!$A$5:$B$305,2,FALSE),"")</f>
        <v/>
      </c>
      <c r="D18" s="9" t="n"/>
      <c r="E18" s="9">
        <f>IF(OR(B18="",D18=""),"",D18*1000/C18)</f>
        <v/>
      </c>
      <c r="F18">
        <f>IF(E18="","",RANK(E18,$E$4:$E$23,1))</f>
        <v/>
      </c>
    </row>
    <row r="19">
      <c r="C19">
        <f>IFERROR(VLOOKUP(B19,'PY Numbers 2026'!$A$5:$B$305,2,FALSE),"")</f>
        <v/>
      </c>
      <c r="D19" s="9" t="n"/>
      <c r="E19" s="9">
        <f>IF(OR(B19="",D19=""),"",D19*1000/C19)</f>
        <v/>
      </c>
      <c r="F19">
        <f>IF(E19="","",RANK(E19,$E$4:$E$23,1))</f>
        <v/>
      </c>
    </row>
    <row r="20">
      <c r="C20">
        <f>IFERROR(VLOOKUP(B20,'PY Numbers 2026'!$A$5:$B$305,2,FALSE),"")</f>
        <v/>
      </c>
      <c r="D20" s="9" t="n"/>
      <c r="E20" s="9">
        <f>IF(OR(B20="",D20=""),"",D20*1000/C20)</f>
        <v/>
      </c>
      <c r="F20">
        <f>IF(E20="","",RANK(E20,$E$4:$E$23,1))</f>
        <v/>
      </c>
    </row>
    <row r="21">
      <c r="C21">
        <f>IFERROR(VLOOKUP(B21,'PY Numbers 2026'!$A$5:$B$305,2,FALSE),"")</f>
        <v/>
      </c>
      <c r="D21" s="9" t="n"/>
      <c r="E21" s="9">
        <f>IF(OR(B21="",D21=""),"",D21*1000/C21)</f>
        <v/>
      </c>
      <c r="F21">
        <f>IF(E21="","",RANK(E21,$E$4:$E$23,1))</f>
        <v/>
      </c>
    </row>
    <row r="22">
      <c r="C22">
        <f>IFERROR(VLOOKUP(B22,'PY Numbers 2026'!$A$5:$B$305,2,FALSE),"")</f>
        <v/>
      </c>
      <c r="D22" s="9" t="n"/>
      <c r="E22" s="9">
        <f>IF(OR(B22="",D22=""),"",D22*1000/C22)</f>
        <v/>
      </c>
      <c r="F22">
        <f>IF(E22="","",RANK(E22,$E$4:$E$23,1))</f>
        <v/>
      </c>
    </row>
    <row r="23">
      <c r="C23">
        <f>IFERROR(VLOOKUP(B23,'PY Numbers 2026'!$A$5:$B$305,2,FALSE),"")</f>
        <v/>
      </c>
      <c r="D23" s="9" t="n"/>
      <c r="E23" s="9">
        <f>IF(OR(B23="",D23=""),"",D23*1000/C23)</f>
        <v/>
      </c>
      <c r="F23">
        <f>IF(E23="","",RANK(E23,$E$4:$E$23,1))</f>
        <v/>
      </c>
    </row>
    <row r="25">
      <c r="A25" s="8" t="inlineStr">
        <is>
          <t>Corrected Time = Elapsed Time x 1000 / PN. PN is looked up from the PY Numbers 2026 tab by class.</t>
        </is>
      </c>
    </row>
  </sheetData>
  <mergeCells count="1">
    <mergeCell ref="A25:F25"/>
  </mergeCells>
  <dataValidations count="1">
    <dataValidation sqref="B4:B23" showDropDown="0" showInputMessage="0" showErrorMessage="1" allowBlank="1" errorTitle="Unknown class" error="Pick a class from the list so the PN lookup works." type="list">
      <formula1>='PY Numbers 2026'!$A$5:$A$305</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10" customWidth="1" min="1" max="1"/>
    <col width="24" customWidth="1" min="2" max="2"/>
    <col width="8" customWidth="1" min="3" max="3"/>
    <col width="14" customWidth="1" min="4" max="4"/>
    <col width="16" customWidth="1" min="5" max="5"/>
    <col width="8" customWidth="1" min="6" max="6"/>
  </cols>
  <sheetData>
    <row r="1">
      <c r="A1" s="2" t="inlineStr">
        <is>
          <t>Race date:</t>
        </is>
      </c>
      <c r="B1" s="7" t="n"/>
      <c r="D1" s="8" t="inlineStr">
        <is>
          <t>(edit the date, then fill in your fleet below)</t>
        </is>
      </c>
    </row>
    <row r="3">
      <c r="A3" s="6" t="inlineStr">
        <is>
          <t>Sail No</t>
        </is>
      </c>
      <c r="B3" s="6" t="inlineStr">
        <is>
          <t>Class</t>
        </is>
      </c>
      <c r="C3" s="6" t="inlineStr">
        <is>
          <t>PN</t>
        </is>
      </c>
      <c r="D3" s="6" t="inlineStr">
        <is>
          <t>Elapsed Time</t>
        </is>
      </c>
      <c r="E3" s="6" t="inlineStr">
        <is>
          <t>Corrected Time</t>
        </is>
      </c>
      <c r="F3" s="6" t="inlineStr">
        <is>
          <t>Place</t>
        </is>
      </c>
    </row>
    <row r="4">
      <c r="C4">
        <f>IFERROR(VLOOKUP(B4,'PY Numbers 2026'!$A$5:$B$305,2,FALSE),"")</f>
        <v/>
      </c>
      <c r="D4" s="9" t="n"/>
      <c r="E4" s="9">
        <f>IF(OR(B4="",D4=""),"",D4*1000/C4)</f>
        <v/>
      </c>
      <c r="F4">
        <f>IF(E4="","",RANK(E4,$E$4:$E$23,1))</f>
        <v/>
      </c>
    </row>
    <row r="5">
      <c r="C5">
        <f>IFERROR(VLOOKUP(B5,'PY Numbers 2026'!$A$5:$B$305,2,FALSE),"")</f>
        <v/>
      </c>
      <c r="D5" s="9" t="n"/>
      <c r="E5" s="9">
        <f>IF(OR(B5="",D5=""),"",D5*1000/C5)</f>
        <v/>
      </c>
      <c r="F5">
        <f>IF(E5="","",RANK(E5,$E$4:$E$23,1))</f>
        <v/>
      </c>
    </row>
    <row r="6">
      <c r="C6">
        <f>IFERROR(VLOOKUP(B6,'PY Numbers 2026'!$A$5:$B$305,2,FALSE),"")</f>
        <v/>
      </c>
      <c r="D6" s="9" t="n"/>
      <c r="E6" s="9">
        <f>IF(OR(B6="",D6=""),"",D6*1000/C6)</f>
        <v/>
      </c>
      <c r="F6">
        <f>IF(E6="","",RANK(E6,$E$4:$E$23,1))</f>
        <v/>
      </c>
    </row>
    <row r="7">
      <c r="C7">
        <f>IFERROR(VLOOKUP(B7,'PY Numbers 2026'!$A$5:$B$305,2,FALSE),"")</f>
        <v/>
      </c>
      <c r="D7" s="9" t="n"/>
      <c r="E7" s="9">
        <f>IF(OR(B7="",D7=""),"",D7*1000/C7)</f>
        <v/>
      </c>
      <c r="F7">
        <f>IF(E7="","",RANK(E7,$E$4:$E$23,1))</f>
        <v/>
      </c>
    </row>
    <row r="8">
      <c r="C8">
        <f>IFERROR(VLOOKUP(B8,'PY Numbers 2026'!$A$5:$B$305,2,FALSE),"")</f>
        <v/>
      </c>
      <c r="D8" s="9" t="n"/>
      <c r="E8" s="9">
        <f>IF(OR(B8="",D8=""),"",D8*1000/C8)</f>
        <v/>
      </c>
      <c r="F8">
        <f>IF(E8="","",RANK(E8,$E$4:$E$23,1))</f>
        <v/>
      </c>
    </row>
    <row r="9">
      <c r="C9">
        <f>IFERROR(VLOOKUP(B9,'PY Numbers 2026'!$A$5:$B$305,2,FALSE),"")</f>
        <v/>
      </c>
      <c r="D9" s="9" t="n"/>
      <c r="E9" s="9">
        <f>IF(OR(B9="",D9=""),"",D9*1000/C9)</f>
        <v/>
      </c>
      <c r="F9">
        <f>IF(E9="","",RANK(E9,$E$4:$E$23,1))</f>
        <v/>
      </c>
    </row>
    <row r="10">
      <c r="C10">
        <f>IFERROR(VLOOKUP(B10,'PY Numbers 2026'!$A$5:$B$305,2,FALSE),"")</f>
        <v/>
      </c>
      <c r="D10" s="9" t="n"/>
      <c r="E10" s="9">
        <f>IF(OR(B10="",D10=""),"",D10*1000/C10)</f>
        <v/>
      </c>
      <c r="F10">
        <f>IF(E10="","",RANK(E10,$E$4:$E$23,1))</f>
        <v/>
      </c>
    </row>
    <row r="11">
      <c r="C11">
        <f>IFERROR(VLOOKUP(B11,'PY Numbers 2026'!$A$5:$B$305,2,FALSE),"")</f>
        <v/>
      </c>
      <c r="D11" s="9" t="n"/>
      <c r="E11" s="9">
        <f>IF(OR(B11="",D11=""),"",D11*1000/C11)</f>
        <v/>
      </c>
      <c r="F11">
        <f>IF(E11="","",RANK(E11,$E$4:$E$23,1))</f>
        <v/>
      </c>
    </row>
    <row r="12">
      <c r="C12">
        <f>IFERROR(VLOOKUP(B12,'PY Numbers 2026'!$A$5:$B$305,2,FALSE),"")</f>
        <v/>
      </c>
      <c r="D12" s="9" t="n"/>
      <c r="E12" s="9">
        <f>IF(OR(B12="",D12=""),"",D12*1000/C12)</f>
        <v/>
      </c>
      <c r="F12">
        <f>IF(E12="","",RANK(E12,$E$4:$E$23,1))</f>
        <v/>
      </c>
    </row>
    <row r="13">
      <c r="C13">
        <f>IFERROR(VLOOKUP(B13,'PY Numbers 2026'!$A$5:$B$305,2,FALSE),"")</f>
        <v/>
      </c>
      <c r="D13" s="9" t="n"/>
      <c r="E13" s="9">
        <f>IF(OR(B13="",D13=""),"",D13*1000/C13)</f>
        <v/>
      </c>
      <c r="F13">
        <f>IF(E13="","",RANK(E13,$E$4:$E$23,1))</f>
        <v/>
      </c>
    </row>
    <row r="14">
      <c r="C14">
        <f>IFERROR(VLOOKUP(B14,'PY Numbers 2026'!$A$5:$B$305,2,FALSE),"")</f>
        <v/>
      </c>
      <c r="D14" s="9" t="n"/>
      <c r="E14" s="9">
        <f>IF(OR(B14="",D14=""),"",D14*1000/C14)</f>
        <v/>
      </c>
      <c r="F14">
        <f>IF(E14="","",RANK(E14,$E$4:$E$23,1))</f>
        <v/>
      </c>
    </row>
    <row r="15">
      <c r="C15">
        <f>IFERROR(VLOOKUP(B15,'PY Numbers 2026'!$A$5:$B$305,2,FALSE),"")</f>
        <v/>
      </c>
      <c r="D15" s="9" t="n"/>
      <c r="E15" s="9">
        <f>IF(OR(B15="",D15=""),"",D15*1000/C15)</f>
        <v/>
      </c>
      <c r="F15">
        <f>IF(E15="","",RANK(E15,$E$4:$E$23,1))</f>
        <v/>
      </c>
    </row>
    <row r="16">
      <c r="C16">
        <f>IFERROR(VLOOKUP(B16,'PY Numbers 2026'!$A$5:$B$305,2,FALSE),"")</f>
        <v/>
      </c>
      <c r="D16" s="9" t="n"/>
      <c r="E16" s="9">
        <f>IF(OR(B16="",D16=""),"",D16*1000/C16)</f>
        <v/>
      </c>
      <c r="F16">
        <f>IF(E16="","",RANK(E16,$E$4:$E$23,1))</f>
        <v/>
      </c>
    </row>
    <row r="17">
      <c r="C17">
        <f>IFERROR(VLOOKUP(B17,'PY Numbers 2026'!$A$5:$B$305,2,FALSE),"")</f>
        <v/>
      </c>
      <c r="D17" s="9" t="n"/>
      <c r="E17" s="9">
        <f>IF(OR(B17="",D17=""),"",D17*1000/C17)</f>
        <v/>
      </c>
      <c r="F17">
        <f>IF(E17="","",RANK(E17,$E$4:$E$23,1))</f>
        <v/>
      </c>
    </row>
    <row r="18">
      <c r="C18">
        <f>IFERROR(VLOOKUP(B18,'PY Numbers 2026'!$A$5:$B$305,2,FALSE),"")</f>
        <v/>
      </c>
      <c r="D18" s="9" t="n"/>
      <c r="E18" s="9">
        <f>IF(OR(B18="",D18=""),"",D18*1000/C18)</f>
        <v/>
      </c>
      <c r="F18">
        <f>IF(E18="","",RANK(E18,$E$4:$E$23,1))</f>
        <v/>
      </c>
    </row>
    <row r="19">
      <c r="C19">
        <f>IFERROR(VLOOKUP(B19,'PY Numbers 2026'!$A$5:$B$305,2,FALSE),"")</f>
        <v/>
      </c>
      <c r="D19" s="9" t="n"/>
      <c r="E19" s="9">
        <f>IF(OR(B19="",D19=""),"",D19*1000/C19)</f>
        <v/>
      </c>
      <c r="F19">
        <f>IF(E19="","",RANK(E19,$E$4:$E$23,1))</f>
        <v/>
      </c>
    </row>
    <row r="20">
      <c r="C20">
        <f>IFERROR(VLOOKUP(B20,'PY Numbers 2026'!$A$5:$B$305,2,FALSE),"")</f>
        <v/>
      </c>
      <c r="D20" s="9" t="n"/>
      <c r="E20" s="9">
        <f>IF(OR(B20="",D20=""),"",D20*1000/C20)</f>
        <v/>
      </c>
      <c r="F20">
        <f>IF(E20="","",RANK(E20,$E$4:$E$23,1))</f>
        <v/>
      </c>
    </row>
    <row r="21">
      <c r="C21">
        <f>IFERROR(VLOOKUP(B21,'PY Numbers 2026'!$A$5:$B$305,2,FALSE),"")</f>
        <v/>
      </c>
      <c r="D21" s="9" t="n"/>
      <c r="E21" s="9">
        <f>IF(OR(B21="",D21=""),"",D21*1000/C21)</f>
        <v/>
      </c>
      <c r="F21">
        <f>IF(E21="","",RANK(E21,$E$4:$E$23,1))</f>
        <v/>
      </c>
    </row>
    <row r="22">
      <c r="C22">
        <f>IFERROR(VLOOKUP(B22,'PY Numbers 2026'!$A$5:$B$305,2,FALSE),"")</f>
        <v/>
      </c>
      <c r="D22" s="9" t="n"/>
      <c r="E22" s="9">
        <f>IF(OR(B22="",D22=""),"",D22*1000/C22)</f>
        <v/>
      </c>
      <c r="F22">
        <f>IF(E22="","",RANK(E22,$E$4:$E$23,1))</f>
        <v/>
      </c>
    </row>
    <row r="23">
      <c r="C23">
        <f>IFERROR(VLOOKUP(B23,'PY Numbers 2026'!$A$5:$B$305,2,FALSE),"")</f>
        <v/>
      </c>
      <c r="D23" s="9" t="n"/>
      <c r="E23" s="9">
        <f>IF(OR(B23="",D23=""),"",D23*1000/C23)</f>
        <v/>
      </c>
      <c r="F23">
        <f>IF(E23="","",RANK(E23,$E$4:$E$23,1))</f>
        <v/>
      </c>
    </row>
    <row r="25">
      <c r="A25" s="8" t="inlineStr">
        <is>
          <t>Corrected Time = Elapsed Time x 1000 / PN. PN is looked up from the PY Numbers 2026 tab by class.</t>
        </is>
      </c>
    </row>
  </sheetData>
  <mergeCells count="1">
    <mergeCell ref="A25:F25"/>
  </mergeCells>
  <dataValidations count="1">
    <dataValidation sqref="B4:B23" showDropDown="0" showInputMessage="0" showErrorMessage="1" allowBlank="1" errorTitle="Unknown class" error="Pick a class from the list so the PN lookup works." type="list">
      <formula1>='PY Numbers 2026'!$A$5:$A$305</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10" customWidth="1" min="1" max="1"/>
    <col width="24" customWidth="1" min="2" max="2"/>
    <col width="8" customWidth="1" min="3" max="3"/>
    <col width="14" customWidth="1" min="4" max="4"/>
    <col width="16" customWidth="1" min="5" max="5"/>
    <col width="8" customWidth="1" min="6" max="6"/>
  </cols>
  <sheetData>
    <row r="1">
      <c r="A1" s="2" t="inlineStr">
        <is>
          <t>Race date:</t>
        </is>
      </c>
      <c r="B1" s="7" t="n"/>
      <c r="D1" s="8" t="inlineStr">
        <is>
          <t>(edit the date, then fill in your fleet below)</t>
        </is>
      </c>
    </row>
    <row r="3">
      <c r="A3" s="6" t="inlineStr">
        <is>
          <t>Sail No</t>
        </is>
      </c>
      <c r="B3" s="6" t="inlineStr">
        <is>
          <t>Class</t>
        </is>
      </c>
      <c r="C3" s="6" t="inlineStr">
        <is>
          <t>PN</t>
        </is>
      </c>
      <c r="D3" s="6" t="inlineStr">
        <is>
          <t>Elapsed Time</t>
        </is>
      </c>
      <c r="E3" s="6" t="inlineStr">
        <is>
          <t>Corrected Time</t>
        </is>
      </c>
      <c r="F3" s="6" t="inlineStr">
        <is>
          <t>Place</t>
        </is>
      </c>
    </row>
    <row r="4">
      <c r="C4">
        <f>IFERROR(VLOOKUP(B4,'PY Numbers 2026'!$A$5:$B$305,2,FALSE),"")</f>
        <v/>
      </c>
      <c r="D4" s="9" t="n"/>
      <c r="E4" s="9">
        <f>IF(OR(B4="",D4=""),"",D4*1000/C4)</f>
        <v/>
      </c>
      <c r="F4">
        <f>IF(E4="","",RANK(E4,$E$4:$E$23,1))</f>
        <v/>
      </c>
    </row>
    <row r="5">
      <c r="C5">
        <f>IFERROR(VLOOKUP(B5,'PY Numbers 2026'!$A$5:$B$305,2,FALSE),"")</f>
        <v/>
      </c>
      <c r="D5" s="9" t="n"/>
      <c r="E5" s="9">
        <f>IF(OR(B5="",D5=""),"",D5*1000/C5)</f>
        <v/>
      </c>
      <c r="F5">
        <f>IF(E5="","",RANK(E5,$E$4:$E$23,1))</f>
        <v/>
      </c>
    </row>
    <row r="6">
      <c r="C6">
        <f>IFERROR(VLOOKUP(B6,'PY Numbers 2026'!$A$5:$B$305,2,FALSE),"")</f>
        <v/>
      </c>
      <c r="D6" s="9" t="n"/>
      <c r="E6" s="9">
        <f>IF(OR(B6="",D6=""),"",D6*1000/C6)</f>
        <v/>
      </c>
      <c r="F6">
        <f>IF(E6="","",RANK(E6,$E$4:$E$23,1))</f>
        <v/>
      </c>
    </row>
    <row r="7">
      <c r="C7">
        <f>IFERROR(VLOOKUP(B7,'PY Numbers 2026'!$A$5:$B$305,2,FALSE),"")</f>
        <v/>
      </c>
      <c r="D7" s="9" t="n"/>
      <c r="E7" s="9">
        <f>IF(OR(B7="",D7=""),"",D7*1000/C7)</f>
        <v/>
      </c>
      <c r="F7">
        <f>IF(E7="","",RANK(E7,$E$4:$E$23,1))</f>
        <v/>
      </c>
    </row>
    <row r="8">
      <c r="C8">
        <f>IFERROR(VLOOKUP(B8,'PY Numbers 2026'!$A$5:$B$305,2,FALSE),"")</f>
        <v/>
      </c>
      <c r="D8" s="9" t="n"/>
      <c r="E8" s="9">
        <f>IF(OR(B8="",D8=""),"",D8*1000/C8)</f>
        <v/>
      </c>
      <c r="F8">
        <f>IF(E8="","",RANK(E8,$E$4:$E$23,1))</f>
        <v/>
      </c>
    </row>
    <row r="9">
      <c r="C9">
        <f>IFERROR(VLOOKUP(B9,'PY Numbers 2026'!$A$5:$B$305,2,FALSE),"")</f>
        <v/>
      </c>
      <c r="D9" s="9" t="n"/>
      <c r="E9" s="9">
        <f>IF(OR(B9="",D9=""),"",D9*1000/C9)</f>
        <v/>
      </c>
      <c r="F9">
        <f>IF(E9="","",RANK(E9,$E$4:$E$23,1))</f>
        <v/>
      </c>
    </row>
    <row r="10">
      <c r="C10">
        <f>IFERROR(VLOOKUP(B10,'PY Numbers 2026'!$A$5:$B$305,2,FALSE),"")</f>
        <v/>
      </c>
      <c r="D10" s="9" t="n"/>
      <c r="E10" s="9">
        <f>IF(OR(B10="",D10=""),"",D10*1000/C10)</f>
        <v/>
      </c>
      <c r="F10">
        <f>IF(E10="","",RANK(E10,$E$4:$E$23,1))</f>
        <v/>
      </c>
    </row>
    <row r="11">
      <c r="C11">
        <f>IFERROR(VLOOKUP(B11,'PY Numbers 2026'!$A$5:$B$305,2,FALSE),"")</f>
        <v/>
      </c>
      <c r="D11" s="9" t="n"/>
      <c r="E11" s="9">
        <f>IF(OR(B11="",D11=""),"",D11*1000/C11)</f>
        <v/>
      </c>
      <c r="F11">
        <f>IF(E11="","",RANK(E11,$E$4:$E$23,1))</f>
        <v/>
      </c>
    </row>
    <row r="12">
      <c r="C12">
        <f>IFERROR(VLOOKUP(B12,'PY Numbers 2026'!$A$5:$B$305,2,FALSE),"")</f>
        <v/>
      </c>
      <c r="D12" s="9" t="n"/>
      <c r="E12" s="9">
        <f>IF(OR(B12="",D12=""),"",D12*1000/C12)</f>
        <v/>
      </c>
      <c r="F12">
        <f>IF(E12="","",RANK(E12,$E$4:$E$23,1))</f>
        <v/>
      </c>
    </row>
    <row r="13">
      <c r="C13">
        <f>IFERROR(VLOOKUP(B13,'PY Numbers 2026'!$A$5:$B$305,2,FALSE),"")</f>
        <v/>
      </c>
      <c r="D13" s="9" t="n"/>
      <c r="E13" s="9">
        <f>IF(OR(B13="",D13=""),"",D13*1000/C13)</f>
        <v/>
      </c>
      <c r="F13">
        <f>IF(E13="","",RANK(E13,$E$4:$E$23,1))</f>
        <v/>
      </c>
    </row>
    <row r="14">
      <c r="C14">
        <f>IFERROR(VLOOKUP(B14,'PY Numbers 2026'!$A$5:$B$305,2,FALSE),"")</f>
        <v/>
      </c>
      <c r="D14" s="9" t="n"/>
      <c r="E14" s="9">
        <f>IF(OR(B14="",D14=""),"",D14*1000/C14)</f>
        <v/>
      </c>
      <c r="F14">
        <f>IF(E14="","",RANK(E14,$E$4:$E$23,1))</f>
        <v/>
      </c>
    </row>
    <row r="15">
      <c r="C15">
        <f>IFERROR(VLOOKUP(B15,'PY Numbers 2026'!$A$5:$B$305,2,FALSE),"")</f>
        <v/>
      </c>
      <c r="D15" s="9" t="n"/>
      <c r="E15" s="9">
        <f>IF(OR(B15="",D15=""),"",D15*1000/C15)</f>
        <v/>
      </c>
      <c r="F15">
        <f>IF(E15="","",RANK(E15,$E$4:$E$23,1))</f>
        <v/>
      </c>
    </row>
    <row r="16">
      <c r="C16">
        <f>IFERROR(VLOOKUP(B16,'PY Numbers 2026'!$A$5:$B$305,2,FALSE),"")</f>
        <v/>
      </c>
      <c r="D16" s="9" t="n"/>
      <c r="E16" s="9">
        <f>IF(OR(B16="",D16=""),"",D16*1000/C16)</f>
        <v/>
      </c>
      <c r="F16">
        <f>IF(E16="","",RANK(E16,$E$4:$E$23,1))</f>
        <v/>
      </c>
    </row>
    <row r="17">
      <c r="C17">
        <f>IFERROR(VLOOKUP(B17,'PY Numbers 2026'!$A$5:$B$305,2,FALSE),"")</f>
        <v/>
      </c>
      <c r="D17" s="9" t="n"/>
      <c r="E17" s="9">
        <f>IF(OR(B17="",D17=""),"",D17*1000/C17)</f>
        <v/>
      </c>
      <c r="F17">
        <f>IF(E17="","",RANK(E17,$E$4:$E$23,1))</f>
        <v/>
      </c>
    </row>
    <row r="18">
      <c r="C18">
        <f>IFERROR(VLOOKUP(B18,'PY Numbers 2026'!$A$5:$B$305,2,FALSE),"")</f>
        <v/>
      </c>
      <c r="D18" s="9" t="n"/>
      <c r="E18" s="9">
        <f>IF(OR(B18="",D18=""),"",D18*1000/C18)</f>
        <v/>
      </c>
      <c r="F18">
        <f>IF(E18="","",RANK(E18,$E$4:$E$23,1))</f>
        <v/>
      </c>
    </row>
    <row r="19">
      <c r="C19">
        <f>IFERROR(VLOOKUP(B19,'PY Numbers 2026'!$A$5:$B$305,2,FALSE),"")</f>
        <v/>
      </c>
      <c r="D19" s="9" t="n"/>
      <c r="E19" s="9">
        <f>IF(OR(B19="",D19=""),"",D19*1000/C19)</f>
        <v/>
      </c>
      <c r="F19">
        <f>IF(E19="","",RANK(E19,$E$4:$E$23,1))</f>
        <v/>
      </c>
    </row>
    <row r="20">
      <c r="C20">
        <f>IFERROR(VLOOKUP(B20,'PY Numbers 2026'!$A$5:$B$305,2,FALSE),"")</f>
        <v/>
      </c>
      <c r="D20" s="9" t="n"/>
      <c r="E20" s="9">
        <f>IF(OR(B20="",D20=""),"",D20*1000/C20)</f>
        <v/>
      </c>
      <c r="F20">
        <f>IF(E20="","",RANK(E20,$E$4:$E$23,1))</f>
        <v/>
      </c>
    </row>
    <row r="21">
      <c r="C21">
        <f>IFERROR(VLOOKUP(B21,'PY Numbers 2026'!$A$5:$B$305,2,FALSE),"")</f>
        <v/>
      </c>
      <c r="D21" s="9" t="n"/>
      <c r="E21" s="9">
        <f>IF(OR(B21="",D21=""),"",D21*1000/C21)</f>
        <v/>
      </c>
      <c r="F21">
        <f>IF(E21="","",RANK(E21,$E$4:$E$23,1))</f>
        <v/>
      </c>
    </row>
    <row r="22">
      <c r="C22">
        <f>IFERROR(VLOOKUP(B22,'PY Numbers 2026'!$A$5:$B$305,2,FALSE),"")</f>
        <v/>
      </c>
      <c r="D22" s="9" t="n"/>
      <c r="E22" s="9">
        <f>IF(OR(B22="",D22=""),"",D22*1000/C22)</f>
        <v/>
      </c>
      <c r="F22">
        <f>IF(E22="","",RANK(E22,$E$4:$E$23,1))</f>
        <v/>
      </c>
    </row>
    <row r="23">
      <c r="C23">
        <f>IFERROR(VLOOKUP(B23,'PY Numbers 2026'!$A$5:$B$305,2,FALSE),"")</f>
        <v/>
      </c>
      <c r="D23" s="9" t="n"/>
      <c r="E23" s="9">
        <f>IF(OR(B23="",D23=""),"",D23*1000/C23)</f>
        <v/>
      </c>
      <c r="F23">
        <f>IF(E23="","",RANK(E23,$E$4:$E$23,1))</f>
        <v/>
      </c>
    </row>
    <row r="25">
      <c r="A25" s="8" t="inlineStr">
        <is>
          <t>Corrected Time = Elapsed Time x 1000 / PN. PN is looked up from the PY Numbers 2026 tab by class.</t>
        </is>
      </c>
    </row>
  </sheetData>
  <mergeCells count="1">
    <mergeCell ref="A25:F25"/>
  </mergeCells>
  <dataValidations count="1">
    <dataValidation sqref="B4:B23" showDropDown="0" showInputMessage="0" showErrorMessage="1" allowBlank="1" errorTitle="Unknown class" error="Pick a class from the list so the PN lookup works." type="list">
      <formula1>='PY Numbers 2026'!$A$5:$A$305</formula1>
    </dataValidation>
  </dataValidation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10" customWidth="1" min="1" max="1"/>
    <col width="24" customWidth="1" min="2" max="2"/>
    <col width="8" customWidth="1" min="3" max="3"/>
    <col width="14" customWidth="1" min="4" max="4"/>
    <col width="16" customWidth="1" min="5" max="5"/>
    <col width="8" customWidth="1" min="6" max="6"/>
  </cols>
  <sheetData>
    <row r="1">
      <c r="A1" s="2" t="inlineStr">
        <is>
          <t>Race date:</t>
        </is>
      </c>
      <c r="B1" s="7" t="n"/>
      <c r="D1" s="8" t="inlineStr">
        <is>
          <t>(edit the date, then fill in your fleet below)</t>
        </is>
      </c>
    </row>
    <row r="3">
      <c r="A3" s="6" t="inlineStr">
        <is>
          <t>Sail No</t>
        </is>
      </c>
      <c r="B3" s="6" t="inlineStr">
        <is>
          <t>Class</t>
        </is>
      </c>
      <c r="C3" s="6" t="inlineStr">
        <is>
          <t>PN</t>
        </is>
      </c>
      <c r="D3" s="6" t="inlineStr">
        <is>
          <t>Elapsed Time</t>
        </is>
      </c>
      <c r="E3" s="6" t="inlineStr">
        <is>
          <t>Corrected Time</t>
        </is>
      </c>
      <c r="F3" s="6" t="inlineStr">
        <is>
          <t>Place</t>
        </is>
      </c>
    </row>
    <row r="4">
      <c r="C4">
        <f>IFERROR(VLOOKUP(B4,'PY Numbers 2026'!$A$5:$B$305,2,FALSE),"")</f>
        <v/>
      </c>
      <c r="D4" s="9" t="n"/>
      <c r="E4" s="9">
        <f>IF(OR(B4="",D4=""),"",D4*1000/C4)</f>
        <v/>
      </c>
      <c r="F4">
        <f>IF(E4="","",RANK(E4,$E$4:$E$23,1))</f>
        <v/>
      </c>
    </row>
    <row r="5">
      <c r="C5">
        <f>IFERROR(VLOOKUP(B5,'PY Numbers 2026'!$A$5:$B$305,2,FALSE),"")</f>
        <v/>
      </c>
      <c r="D5" s="9" t="n"/>
      <c r="E5" s="9">
        <f>IF(OR(B5="",D5=""),"",D5*1000/C5)</f>
        <v/>
      </c>
      <c r="F5">
        <f>IF(E5="","",RANK(E5,$E$4:$E$23,1))</f>
        <v/>
      </c>
    </row>
    <row r="6">
      <c r="C6">
        <f>IFERROR(VLOOKUP(B6,'PY Numbers 2026'!$A$5:$B$305,2,FALSE),"")</f>
        <v/>
      </c>
      <c r="D6" s="9" t="n"/>
      <c r="E6" s="9">
        <f>IF(OR(B6="",D6=""),"",D6*1000/C6)</f>
        <v/>
      </c>
      <c r="F6">
        <f>IF(E6="","",RANK(E6,$E$4:$E$23,1))</f>
        <v/>
      </c>
    </row>
    <row r="7">
      <c r="C7">
        <f>IFERROR(VLOOKUP(B7,'PY Numbers 2026'!$A$5:$B$305,2,FALSE),"")</f>
        <v/>
      </c>
      <c r="D7" s="9" t="n"/>
      <c r="E7" s="9">
        <f>IF(OR(B7="",D7=""),"",D7*1000/C7)</f>
        <v/>
      </c>
      <c r="F7">
        <f>IF(E7="","",RANK(E7,$E$4:$E$23,1))</f>
        <v/>
      </c>
    </row>
    <row r="8">
      <c r="C8">
        <f>IFERROR(VLOOKUP(B8,'PY Numbers 2026'!$A$5:$B$305,2,FALSE),"")</f>
        <v/>
      </c>
      <c r="D8" s="9" t="n"/>
      <c r="E8" s="9">
        <f>IF(OR(B8="",D8=""),"",D8*1000/C8)</f>
        <v/>
      </c>
      <c r="F8">
        <f>IF(E8="","",RANK(E8,$E$4:$E$23,1))</f>
        <v/>
      </c>
    </row>
    <row r="9">
      <c r="C9">
        <f>IFERROR(VLOOKUP(B9,'PY Numbers 2026'!$A$5:$B$305,2,FALSE),"")</f>
        <v/>
      </c>
      <c r="D9" s="9" t="n"/>
      <c r="E9" s="9">
        <f>IF(OR(B9="",D9=""),"",D9*1000/C9)</f>
        <v/>
      </c>
      <c r="F9">
        <f>IF(E9="","",RANK(E9,$E$4:$E$23,1))</f>
        <v/>
      </c>
    </row>
    <row r="10">
      <c r="C10">
        <f>IFERROR(VLOOKUP(B10,'PY Numbers 2026'!$A$5:$B$305,2,FALSE),"")</f>
        <v/>
      </c>
      <c r="D10" s="9" t="n"/>
      <c r="E10" s="9">
        <f>IF(OR(B10="",D10=""),"",D10*1000/C10)</f>
        <v/>
      </c>
      <c r="F10">
        <f>IF(E10="","",RANK(E10,$E$4:$E$23,1))</f>
        <v/>
      </c>
    </row>
    <row r="11">
      <c r="C11">
        <f>IFERROR(VLOOKUP(B11,'PY Numbers 2026'!$A$5:$B$305,2,FALSE),"")</f>
        <v/>
      </c>
      <c r="D11" s="9" t="n"/>
      <c r="E11" s="9">
        <f>IF(OR(B11="",D11=""),"",D11*1000/C11)</f>
        <v/>
      </c>
      <c r="F11">
        <f>IF(E11="","",RANK(E11,$E$4:$E$23,1))</f>
        <v/>
      </c>
    </row>
    <row r="12">
      <c r="C12">
        <f>IFERROR(VLOOKUP(B12,'PY Numbers 2026'!$A$5:$B$305,2,FALSE),"")</f>
        <v/>
      </c>
      <c r="D12" s="9" t="n"/>
      <c r="E12" s="9">
        <f>IF(OR(B12="",D12=""),"",D12*1000/C12)</f>
        <v/>
      </c>
      <c r="F12">
        <f>IF(E12="","",RANK(E12,$E$4:$E$23,1))</f>
        <v/>
      </c>
    </row>
    <row r="13">
      <c r="C13">
        <f>IFERROR(VLOOKUP(B13,'PY Numbers 2026'!$A$5:$B$305,2,FALSE),"")</f>
        <v/>
      </c>
      <c r="D13" s="9" t="n"/>
      <c r="E13" s="9">
        <f>IF(OR(B13="",D13=""),"",D13*1000/C13)</f>
        <v/>
      </c>
      <c r="F13">
        <f>IF(E13="","",RANK(E13,$E$4:$E$23,1))</f>
        <v/>
      </c>
    </row>
    <row r="14">
      <c r="C14">
        <f>IFERROR(VLOOKUP(B14,'PY Numbers 2026'!$A$5:$B$305,2,FALSE),"")</f>
        <v/>
      </c>
      <c r="D14" s="9" t="n"/>
      <c r="E14" s="9">
        <f>IF(OR(B14="",D14=""),"",D14*1000/C14)</f>
        <v/>
      </c>
      <c r="F14">
        <f>IF(E14="","",RANK(E14,$E$4:$E$23,1))</f>
        <v/>
      </c>
    </row>
    <row r="15">
      <c r="C15">
        <f>IFERROR(VLOOKUP(B15,'PY Numbers 2026'!$A$5:$B$305,2,FALSE),"")</f>
        <v/>
      </c>
      <c r="D15" s="9" t="n"/>
      <c r="E15" s="9">
        <f>IF(OR(B15="",D15=""),"",D15*1000/C15)</f>
        <v/>
      </c>
      <c r="F15">
        <f>IF(E15="","",RANK(E15,$E$4:$E$23,1))</f>
        <v/>
      </c>
    </row>
    <row r="16">
      <c r="C16">
        <f>IFERROR(VLOOKUP(B16,'PY Numbers 2026'!$A$5:$B$305,2,FALSE),"")</f>
        <v/>
      </c>
      <c r="D16" s="9" t="n"/>
      <c r="E16" s="9">
        <f>IF(OR(B16="",D16=""),"",D16*1000/C16)</f>
        <v/>
      </c>
      <c r="F16">
        <f>IF(E16="","",RANK(E16,$E$4:$E$23,1))</f>
        <v/>
      </c>
    </row>
    <row r="17">
      <c r="C17">
        <f>IFERROR(VLOOKUP(B17,'PY Numbers 2026'!$A$5:$B$305,2,FALSE),"")</f>
        <v/>
      </c>
      <c r="D17" s="9" t="n"/>
      <c r="E17" s="9">
        <f>IF(OR(B17="",D17=""),"",D17*1000/C17)</f>
        <v/>
      </c>
      <c r="F17">
        <f>IF(E17="","",RANK(E17,$E$4:$E$23,1))</f>
        <v/>
      </c>
    </row>
    <row r="18">
      <c r="C18">
        <f>IFERROR(VLOOKUP(B18,'PY Numbers 2026'!$A$5:$B$305,2,FALSE),"")</f>
        <v/>
      </c>
      <c r="D18" s="9" t="n"/>
      <c r="E18" s="9">
        <f>IF(OR(B18="",D18=""),"",D18*1000/C18)</f>
        <v/>
      </c>
      <c r="F18">
        <f>IF(E18="","",RANK(E18,$E$4:$E$23,1))</f>
        <v/>
      </c>
    </row>
    <row r="19">
      <c r="C19">
        <f>IFERROR(VLOOKUP(B19,'PY Numbers 2026'!$A$5:$B$305,2,FALSE),"")</f>
        <v/>
      </c>
      <c r="D19" s="9" t="n"/>
      <c r="E19" s="9">
        <f>IF(OR(B19="",D19=""),"",D19*1000/C19)</f>
        <v/>
      </c>
      <c r="F19">
        <f>IF(E19="","",RANK(E19,$E$4:$E$23,1))</f>
        <v/>
      </c>
    </row>
    <row r="20">
      <c r="C20">
        <f>IFERROR(VLOOKUP(B20,'PY Numbers 2026'!$A$5:$B$305,2,FALSE),"")</f>
        <v/>
      </c>
      <c r="D20" s="9" t="n"/>
      <c r="E20" s="9">
        <f>IF(OR(B20="",D20=""),"",D20*1000/C20)</f>
        <v/>
      </c>
      <c r="F20">
        <f>IF(E20="","",RANK(E20,$E$4:$E$23,1))</f>
        <v/>
      </c>
    </row>
    <row r="21">
      <c r="C21">
        <f>IFERROR(VLOOKUP(B21,'PY Numbers 2026'!$A$5:$B$305,2,FALSE),"")</f>
        <v/>
      </c>
      <c r="D21" s="9" t="n"/>
      <c r="E21" s="9">
        <f>IF(OR(B21="",D21=""),"",D21*1000/C21)</f>
        <v/>
      </c>
      <c r="F21">
        <f>IF(E21="","",RANK(E21,$E$4:$E$23,1))</f>
        <v/>
      </c>
    </row>
    <row r="22">
      <c r="C22">
        <f>IFERROR(VLOOKUP(B22,'PY Numbers 2026'!$A$5:$B$305,2,FALSE),"")</f>
        <v/>
      </c>
      <c r="D22" s="9" t="n"/>
      <c r="E22" s="9">
        <f>IF(OR(B22="",D22=""),"",D22*1000/C22)</f>
        <v/>
      </c>
      <c r="F22">
        <f>IF(E22="","",RANK(E22,$E$4:$E$23,1))</f>
        <v/>
      </c>
    </row>
    <row r="23">
      <c r="C23">
        <f>IFERROR(VLOOKUP(B23,'PY Numbers 2026'!$A$5:$B$305,2,FALSE),"")</f>
        <v/>
      </c>
      <c r="D23" s="9" t="n"/>
      <c r="E23" s="9">
        <f>IF(OR(B23="",D23=""),"",D23*1000/C23)</f>
        <v/>
      </c>
      <c r="F23">
        <f>IF(E23="","",RANK(E23,$E$4:$E$23,1))</f>
        <v/>
      </c>
    </row>
    <row r="25">
      <c r="A25" s="8" t="inlineStr">
        <is>
          <t>Corrected Time = Elapsed Time x 1000 / PN. PN is looked up from the PY Numbers 2026 tab by class.</t>
        </is>
      </c>
    </row>
  </sheetData>
  <mergeCells count="1">
    <mergeCell ref="A25:F25"/>
  </mergeCells>
  <dataValidations count="1">
    <dataValidation sqref="B4:B23" showDropDown="0" showInputMessage="0" showErrorMessage="1" allowBlank="1" errorTitle="Unknown class" error="Pick a class from the list so the PN lookup works." type="list">
      <formula1>='PY Numbers 2026'!$A$5:$A$305</formula1>
    </dataValidation>
  </dataValidation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10" customWidth="1" min="1" max="1"/>
    <col width="24" customWidth="1" min="2" max="2"/>
    <col width="8" customWidth="1" min="3" max="3"/>
    <col width="14" customWidth="1" min="4" max="4"/>
    <col width="16" customWidth="1" min="5" max="5"/>
    <col width="8" customWidth="1" min="6" max="6"/>
  </cols>
  <sheetData>
    <row r="1">
      <c r="A1" s="2" t="inlineStr">
        <is>
          <t>Race date:</t>
        </is>
      </c>
      <c r="B1" s="7" t="n"/>
      <c r="D1" s="8" t="inlineStr">
        <is>
          <t>(edit the date, then fill in your fleet below)</t>
        </is>
      </c>
    </row>
    <row r="3">
      <c r="A3" s="6" t="inlineStr">
        <is>
          <t>Sail No</t>
        </is>
      </c>
      <c r="B3" s="6" t="inlineStr">
        <is>
          <t>Class</t>
        </is>
      </c>
      <c r="C3" s="6" t="inlineStr">
        <is>
          <t>PN</t>
        </is>
      </c>
      <c r="D3" s="6" t="inlineStr">
        <is>
          <t>Elapsed Time</t>
        </is>
      </c>
      <c r="E3" s="6" t="inlineStr">
        <is>
          <t>Corrected Time</t>
        </is>
      </c>
      <c r="F3" s="6" t="inlineStr">
        <is>
          <t>Place</t>
        </is>
      </c>
    </row>
    <row r="4">
      <c r="C4">
        <f>IFERROR(VLOOKUP(B4,'PY Numbers 2026'!$A$5:$B$305,2,FALSE),"")</f>
        <v/>
      </c>
      <c r="D4" s="9" t="n"/>
      <c r="E4" s="9">
        <f>IF(OR(B4="",D4=""),"",D4*1000/C4)</f>
        <v/>
      </c>
      <c r="F4">
        <f>IF(E4="","",RANK(E4,$E$4:$E$23,1))</f>
        <v/>
      </c>
    </row>
    <row r="5">
      <c r="C5">
        <f>IFERROR(VLOOKUP(B5,'PY Numbers 2026'!$A$5:$B$305,2,FALSE),"")</f>
        <v/>
      </c>
      <c r="D5" s="9" t="n"/>
      <c r="E5" s="9">
        <f>IF(OR(B5="",D5=""),"",D5*1000/C5)</f>
        <v/>
      </c>
      <c r="F5">
        <f>IF(E5="","",RANK(E5,$E$4:$E$23,1))</f>
        <v/>
      </c>
    </row>
    <row r="6">
      <c r="C6">
        <f>IFERROR(VLOOKUP(B6,'PY Numbers 2026'!$A$5:$B$305,2,FALSE),"")</f>
        <v/>
      </c>
      <c r="D6" s="9" t="n"/>
      <c r="E6" s="9">
        <f>IF(OR(B6="",D6=""),"",D6*1000/C6)</f>
        <v/>
      </c>
      <c r="F6">
        <f>IF(E6="","",RANK(E6,$E$4:$E$23,1))</f>
        <v/>
      </c>
    </row>
    <row r="7">
      <c r="C7">
        <f>IFERROR(VLOOKUP(B7,'PY Numbers 2026'!$A$5:$B$305,2,FALSE),"")</f>
        <v/>
      </c>
      <c r="D7" s="9" t="n"/>
      <c r="E7" s="9">
        <f>IF(OR(B7="",D7=""),"",D7*1000/C7)</f>
        <v/>
      </c>
      <c r="F7">
        <f>IF(E7="","",RANK(E7,$E$4:$E$23,1))</f>
        <v/>
      </c>
    </row>
    <row r="8">
      <c r="C8">
        <f>IFERROR(VLOOKUP(B8,'PY Numbers 2026'!$A$5:$B$305,2,FALSE),"")</f>
        <v/>
      </c>
      <c r="D8" s="9" t="n"/>
      <c r="E8" s="9">
        <f>IF(OR(B8="",D8=""),"",D8*1000/C8)</f>
        <v/>
      </c>
      <c r="F8">
        <f>IF(E8="","",RANK(E8,$E$4:$E$23,1))</f>
        <v/>
      </c>
    </row>
    <row r="9">
      <c r="C9">
        <f>IFERROR(VLOOKUP(B9,'PY Numbers 2026'!$A$5:$B$305,2,FALSE),"")</f>
        <v/>
      </c>
      <c r="D9" s="9" t="n"/>
      <c r="E9" s="9">
        <f>IF(OR(B9="",D9=""),"",D9*1000/C9)</f>
        <v/>
      </c>
      <c r="F9">
        <f>IF(E9="","",RANK(E9,$E$4:$E$23,1))</f>
        <v/>
      </c>
    </row>
    <row r="10">
      <c r="C10">
        <f>IFERROR(VLOOKUP(B10,'PY Numbers 2026'!$A$5:$B$305,2,FALSE),"")</f>
        <v/>
      </c>
      <c r="D10" s="9" t="n"/>
      <c r="E10" s="9">
        <f>IF(OR(B10="",D10=""),"",D10*1000/C10)</f>
        <v/>
      </c>
      <c r="F10">
        <f>IF(E10="","",RANK(E10,$E$4:$E$23,1))</f>
        <v/>
      </c>
    </row>
    <row r="11">
      <c r="C11">
        <f>IFERROR(VLOOKUP(B11,'PY Numbers 2026'!$A$5:$B$305,2,FALSE),"")</f>
        <v/>
      </c>
      <c r="D11" s="9" t="n"/>
      <c r="E11" s="9">
        <f>IF(OR(B11="",D11=""),"",D11*1000/C11)</f>
        <v/>
      </c>
      <c r="F11">
        <f>IF(E11="","",RANK(E11,$E$4:$E$23,1))</f>
        <v/>
      </c>
    </row>
    <row r="12">
      <c r="C12">
        <f>IFERROR(VLOOKUP(B12,'PY Numbers 2026'!$A$5:$B$305,2,FALSE),"")</f>
        <v/>
      </c>
      <c r="D12" s="9" t="n"/>
      <c r="E12" s="9">
        <f>IF(OR(B12="",D12=""),"",D12*1000/C12)</f>
        <v/>
      </c>
      <c r="F12">
        <f>IF(E12="","",RANK(E12,$E$4:$E$23,1))</f>
        <v/>
      </c>
    </row>
    <row r="13">
      <c r="C13">
        <f>IFERROR(VLOOKUP(B13,'PY Numbers 2026'!$A$5:$B$305,2,FALSE),"")</f>
        <v/>
      </c>
      <c r="D13" s="9" t="n"/>
      <c r="E13" s="9">
        <f>IF(OR(B13="",D13=""),"",D13*1000/C13)</f>
        <v/>
      </c>
      <c r="F13">
        <f>IF(E13="","",RANK(E13,$E$4:$E$23,1))</f>
        <v/>
      </c>
    </row>
    <row r="14">
      <c r="C14">
        <f>IFERROR(VLOOKUP(B14,'PY Numbers 2026'!$A$5:$B$305,2,FALSE),"")</f>
        <v/>
      </c>
      <c r="D14" s="9" t="n"/>
      <c r="E14" s="9">
        <f>IF(OR(B14="",D14=""),"",D14*1000/C14)</f>
        <v/>
      </c>
      <c r="F14">
        <f>IF(E14="","",RANK(E14,$E$4:$E$23,1))</f>
        <v/>
      </c>
    </row>
    <row r="15">
      <c r="C15">
        <f>IFERROR(VLOOKUP(B15,'PY Numbers 2026'!$A$5:$B$305,2,FALSE),"")</f>
        <v/>
      </c>
      <c r="D15" s="9" t="n"/>
      <c r="E15" s="9">
        <f>IF(OR(B15="",D15=""),"",D15*1000/C15)</f>
        <v/>
      </c>
      <c r="F15">
        <f>IF(E15="","",RANK(E15,$E$4:$E$23,1))</f>
        <v/>
      </c>
    </row>
    <row r="16">
      <c r="C16">
        <f>IFERROR(VLOOKUP(B16,'PY Numbers 2026'!$A$5:$B$305,2,FALSE),"")</f>
        <v/>
      </c>
      <c r="D16" s="9" t="n"/>
      <c r="E16" s="9">
        <f>IF(OR(B16="",D16=""),"",D16*1000/C16)</f>
        <v/>
      </c>
      <c r="F16">
        <f>IF(E16="","",RANK(E16,$E$4:$E$23,1))</f>
        <v/>
      </c>
    </row>
    <row r="17">
      <c r="C17">
        <f>IFERROR(VLOOKUP(B17,'PY Numbers 2026'!$A$5:$B$305,2,FALSE),"")</f>
        <v/>
      </c>
      <c r="D17" s="9" t="n"/>
      <c r="E17" s="9">
        <f>IF(OR(B17="",D17=""),"",D17*1000/C17)</f>
        <v/>
      </c>
      <c r="F17">
        <f>IF(E17="","",RANK(E17,$E$4:$E$23,1))</f>
        <v/>
      </c>
    </row>
    <row r="18">
      <c r="C18">
        <f>IFERROR(VLOOKUP(B18,'PY Numbers 2026'!$A$5:$B$305,2,FALSE),"")</f>
        <v/>
      </c>
      <c r="D18" s="9" t="n"/>
      <c r="E18" s="9">
        <f>IF(OR(B18="",D18=""),"",D18*1000/C18)</f>
        <v/>
      </c>
      <c r="F18">
        <f>IF(E18="","",RANK(E18,$E$4:$E$23,1))</f>
        <v/>
      </c>
    </row>
    <row r="19">
      <c r="C19">
        <f>IFERROR(VLOOKUP(B19,'PY Numbers 2026'!$A$5:$B$305,2,FALSE),"")</f>
        <v/>
      </c>
      <c r="D19" s="9" t="n"/>
      <c r="E19" s="9">
        <f>IF(OR(B19="",D19=""),"",D19*1000/C19)</f>
        <v/>
      </c>
      <c r="F19">
        <f>IF(E19="","",RANK(E19,$E$4:$E$23,1))</f>
        <v/>
      </c>
    </row>
    <row r="20">
      <c r="C20">
        <f>IFERROR(VLOOKUP(B20,'PY Numbers 2026'!$A$5:$B$305,2,FALSE),"")</f>
        <v/>
      </c>
      <c r="D20" s="9" t="n"/>
      <c r="E20" s="9">
        <f>IF(OR(B20="",D20=""),"",D20*1000/C20)</f>
        <v/>
      </c>
      <c r="F20">
        <f>IF(E20="","",RANK(E20,$E$4:$E$23,1))</f>
        <v/>
      </c>
    </row>
    <row r="21">
      <c r="C21">
        <f>IFERROR(VLOOKUP(B21,'PY Numbers 2026'!$A$5:$B$305,2,FALSE),"")</f>
        <v/>
      </c>
      <c r="D21" s="9" t="n"/>
      <c r="E21" s="9">
        <f>IF(OR(B21="",D21=""),"",D21*1000/C21)</f>
        <v/>
      </c>
      <c r="F21">
        <f>IF(E21="","",RANK(E21,$E$4:$E$23,1))</f>
        <v/>
      </c>
    </row>
    <row r="22">
      <c r="C22">
        <f>IFERROR(VLOOKUP(B22,'PY Numbers 2026'!$A$5:$B$305,2,FALSE),"")</f>
        <v/>
      </c>
      <c r="D22" s="9" t="n"/>
      <c r="E22" s="9">
        <f>IF(OR(B22="",D22=""),"",D22*1000/C22)</f>
        <v/>
      </c>
      <c r="F22">
        <f>IF(E22="","",RANK(E22,$E$4:$E$23,1))</f>
        <v/>
      </c>
    </row>
    <row r="23">
      <c r="C23">
        <f>IFERROR(VLOOKUP(B23,'PY Numbers 2026'!$A$5:$B$305,2,FALSE),"")</f>
        <v/>
      </c>
      <c r="D23" s="9" t="n"/>
      <c r="E23" s="9">
        <f>IF(OR(B23="",D23=""),"",D23*1000/C23)</f>
        <v/>
      </c>
      <c r="F23">
        <f>IF(E23="","",RANK(E23,$E$4:$E$23,1))</f>
        <v/>
      </c>
    </row>
    <row r="25">
      <c r="A25" s="8" t="inlineStr">
        <is>
          <t>Corrected Time = Elapsed Time x 1000 / PN. PN is looked up from the PY Numbers 2026 tab by class.</t>
        </is>
      </c>
    </row>
  </sheetData>
  <mergeCells count="1">
    <mergeCell ref="A25:F25"/>
  </mergeCells>
  <dataValidations count="1">
    <dataValidation sqref="B4:B23" showDropDown="0" showInputMessage="0" showErrorMessage="1" allowBlank="1" errorTitle="Unknown class" error="Pick a class from the list so the PN lookup works." type="list">
      <formula1>='PY Numbers 2026'!$A$5:$A$305</formula1>
    </dataValidation>
  </dataValidation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10" customWidth="1" min="1" max="1"/>
    <col width="24" customWidth="1" min="2" max="2"/>
    <col width="8" customWidth="1" min="3" max="3"/>
    <col width="14" customWidth="1" min="4" max="4"/>
    <col width="16" customWidth="1" min="5" max="5"/>
    <col width="8" customWidth="1" min="6" max="6"/>
  </cols>
  <sheetData>
    <row r="1">
      <c r="A1" s="2" t="inlineStr">
        <is>
          <t>Race date:</t>
        </is>
      </c>
      <c r="B1" s="7" t="n"/>
      <c r="D1" s="8" t="inlineStr">
        <is>
          <t>(edit the date, then fill in your fleet below)</t>
        </is>
      </c>
    </row>
    <row r="3">
      <c r="A3" s="6" t="inlineStr">
        <is>
          <t>Sail No</t>
        </is>
      </c>
      <c r="B3" s="6" t="inlineStr">
        <is>
          <t>Class</t>
        </is>
      </c>
      <c r="C3" s="6" t="inlineStr">
        <is>
          <t>PN</t>
        </is>
      </c>
      <c r="D3" s="6" t="inlineStr">
        <is>
          <t>Elapsed Time</t>
        </is>
      </c>
      <c r="E3" s="6" t="inlineStr">
        <is>
          <t>Corrected Time</t>
        </is>
      </c>
      <c r="F3" s="6" t="inlineStr">
        <is>
          <t>Place</t>
        </is>
      </c>
    </row>
    <row r="4">
      <c r="C4">
        <f>IFERROR(VLOOKUP(B4,'PY Numbers 2026'!$A$5:$B$305,2,FALSE),"")</f>
        <v/>
      </c>
      <c r="D4" s="9" t="n"/>
      <c r="E4" s="9">
        <f>IF(OR(B4="",D4=""),"",D4*1000/C4)</f>
        <v/>
      </c>
      <c r="F4">
        <f>IF(E4="","",RANK(E4,$E$4:$E$23,1))</f>
        <v/>
      </c>
    </row>
    <row r="5">
      <c r="C5">
        <f>IFERROR(VLOOKUP(B5,'PY Numbers 2026'!$A$5:$B$305,2,FALSE),"")</f>
        <v/>
      </c>
      <c r="D5" s="9" t="n"/>
      <c r="E5" s="9">
        <f>IF(OR(B5="",D5=""),"",D5*1000/C5)</f>
        <v/>
      </c>
      <c r="F5">
        <f>IF(E5="","",RANK(E5,$E$4:$E$23,1))</f>
        <v/>
      </c>
    </row>
    <row r="6">
      <c r="C6">
        <f>IFERROR(VLOOKUP(B6,'PY Numbers 2026'!$A$5:$B$305,2,FALSE),"")</f>
        <v/>
      </c>
      <c r="D6" s="9" t="n"/>
      <c r="E6" s="9">
        <f>IF(OR(B6="",D6=""),"",D6*1000/C6)</f>
        <v/>
      </c>
      <c r="F6">
        <f>IF(E6="","",RANK(E6,$E$4:$E$23,1))</f>
        <v/>
      </c>
    </row>
    <row r="7">
      <c r="C7">
        <f>IFERROR(VLOOKUP(B7,'PY Numbers 2026'!$A$5:$B$305,2,FALSE),"")</f>
        <v/>
      </c>
      <c r="D7" s="9" t="n"/>
      <c r="E7" s="9">
        <f>IF(OR(B7="",D7=""),"",D7*1000/C7)</f>
        <v/>
      </c>
      <c r="F7">
        <f>IF(E7="","",RANK(E7,$E$4:$E$23,1))</f>
        <v/>
      </c>
    </row>
    <row r="8">
      <c r="C8">
        <f>IFERROR(VLOOKUP(B8,'PY Numbers 2026'!$A$5:$B$305,2,FALSE),"")</f>
        <v/>
      </c>
      <c r="D8" s="9" t="n"/>
      <c r="E8" s="9">
        <f>IF(OR(B8="",D8=""),"",D8*1000/C8)</f>
        <v/>
      </c>
      <c r="F8">
        <f>IF(E8="","",RANK(E8,$E$4:$E$23,1))</f>
        <v/>
      </c>
    </row>
    <row r="9">
      <c r="C9">
        <f>IFERROR(VLOOKUP(B9,'PY Numbers 2026'!$A$5:$B$305,2,FALSE),"")</f>
        <v/>
      </c>
      <c r="D9" s="9" t="n"/>
      <c r="E9" s="9">
        <f>IF(OR(B9="",D9=""),"",D9*1000/C9)</f>
        <v/>
      </c>
      <c r="F9">
        <f>IF(E9="","",RANK(E9,$E$4:$E$23,1))</f>
        <v/>
      </c>
    </row>
    <row r="10">
      <c r="C10">
        <f>IFERROR(VLOOKUP(B10,'PY Numbers 2026'!$A$5:$B$305,2,FALSE),"")</f>
        <v/>
      </c>
      <c r="D10" s="9" t="n"/>
      <c r="E10" s="9">
        <f>IF(OR(B10="",D10=""),"",D10*1000/C10)</f>
        <v/>
      </c>
      <c r="F10">
        <f>IF(E10="","",RANK(E10,$E$4:$E$23,1))</f>
        <v/>
      </c>
    </row>
    <row r="11">
      <c r="C11">
        <f>IFERROR(VLOOKUP(B11,'PY Numbers 2026'!$A$5:$B$305,2,FALSE),"")</f>
        <v/>
      </c>
      <c r="D11" s="9" t="n"/>
      <c r="E11" s="9">
        <f>IF(OR(B11="",D11=""),"",D11*1000/C11)</f>
        <v/>
      </c>
      <c r="F11">
        <f>IF(E11="","",RANK(E11,$E$4:$E$23,1))</f>
        <v/>
      </c>
    </row>
    <row r="12">
      <c r="C12">
        <f>IFERROR(VLOOKUP(B12,'PY Numbers 2026'!$A$5:$B$305,2,FALSE),"")</f>
        <v/>
      </c>
      <c r="D12" s="9" t="n"/>
      <c r="E12" s="9">
        <f>IF(OR(B12="",D12=""),"",D12*1000/C12)</f>
        <v/>
      </c>
      <c r="F12">
        <f>IF(E12="","",RANK(E12,$E$4:$E$23,1))</f>
        <v/>
      </c>
    </row>
    <row r="13">
      <c r="C13">
        <f>IFERROR(VLOOKUP(B13,'PY Numbers 2026'!$A$5:$B$305,2,FALSE),"")</f>
        <v/>
      </c>
      <c r="D13" s="9" t="n"/>
      <c r="E13" s="9">
        <f>IF(OR(B13="",D13=""),"",D13*1000/C13)</f>
        <v/>
      </c>
      <c r="F13">
        <f>IF(E13="","",RANK(E13,$E$4:$E$23,1))</f>
        <v/>
      </c>
    </row>
    <row r="14">
      <c r="C14">
        <f>IFERROR(VLOOKUP(B14,'PY Numbers 2026'!$A$5:$B$305,2,FALSE),"")</f>
        <v/>
      </c>
      <c r="D14" s="9" t="n"/>
      <c r="E14" s="9">
        <f>IF(OR(B14="",D14=""),"",D14*1000/C14)</f>
        <v/>
      </c>
      <c r="F14">
        <f>IF(E14="","",RANK(E14,$E$4:$E$23,1))</f>
        <v/>
      </c>
    </row>
    <row r="15">
      <c r="C15">
        <f>IFERROR(VLOOKUP(B15,'PY Numbers 2026'!$A$5:$B$305,2,FALSE),"")</f>
        <v/>
      </c>
      <c r="D15" s="9" t="n"/>
      <c r="E15" s="9">
        <f>IF(OR(B15="",D15=""),"",D15*1000/C15)</f>
        <v/>
      </c>
      <c r="F15">
        <f>IF(E15="","",RANK(E15,$E$4:$E$23,1))</f>
        <v/>
      </c>
    </row>
    <row r="16">
      <c r="C16">
        <f>IFERROR(VLOOKUP(B16,'PY Numbers 2026'!$A$5:$B$305,2,FALSE),"")</f>
        <v/>
      </c>
      <c r="D16" s="9" t="n"/>
      <c r="E16" s="9">
        <f>IF(OR(B16="",D16=""),"",D16*1000/C16)</f>
        <v/>
      </c>
      <c r="F16">
        <f>IF(E16="","",RANK(E16,$E$4:$E$23,1))</f>
        <v/>
      </c>
    </row>
    <row r="17">
      <c r="C17">
        <f>IFERROR(VLOOKUP(B17,'PY Numbers 2026'!$A$5:$B$305,2,FALSE),"")</f>
        <v/>
      </c>
      <c r="D17" s="9" t="n"/>
      <c r="E17" s="9">
        <f>IF(OR(B17="",D17=""),"",D17*1000/C17)</f>
        <v/>
      </c>
      <c r="F17">
        <f>IF(E17="","",RANK(E17,$E$4:$E$23,1))</f>
        <v/>
      </c>
    </row>
    <row r="18">
      <c r="C18">
        <f>IFERROR(VLOOKUP(B18,'PY Numbers 2026'!$A$5:$B$305,2,FALSE),"")</f>
        <v/>
      </c>
      <c r="D18" s="9" t="n"/>
      <c r="E18" s="9">
        <f>IF(OR(B18="",D18=""),"",D18*1000/C18)</f>
        <v/>
      </c>
      <c r="F18">
        <f>IF(E18="","",RANK(E18,$E$4:$E$23,1))</f>
        <v/>
      </c>
    </row>
    <row r="19">
      <c r="C19">
        <f>IFERROR(VLOOKUP(B19,'PY Numbers 2026'!$A$5:$B$305,2,FALSE),"")</f>
        <v/>
      </c>
      <c r="D19" s="9" t="n"/>
      <c r="E19" s="9">
        <f>IF(OR(B19="",D19=""),"",D19*1000/C19)</f>
        <v/>
      </c>
      <c r="F19">
        <f>IF(E19="","",RANK(E19,$E$4:$E$23,1))</f>
        <v/>
      </c>
    </row>
    <row r="20">
      <c r="C20">
        <f>IFERROR(VLOOKUP(B20,'PY Numbers 2026'!$A$5:$B$305,2,FALSE),"")</f>
        <v/>
      </c>
      <c r="D20" s="9" t="n"/>
      <c r="E20" s="9">
        <f>IF(OR(B20="",D20=""),"",D20*1000/C20)</f>
        <v/>
      </c>
      <c r="F20">
        <f>IF(E20="","",RANK(E20,$E$4:$E$23,1))</f>
        <v/>
      </c>
    </row>
    <row r="21">
      <c r="C21">
        <f>IFERROR(VLOOKUP(B21,'PY Numbers 2026'!$A$5:$B$305,2,FALSE),"")</f>
        <v/>
      </c>
      <c r="D21" s="9" t="n"/>
      <c r="E21" s="9">
        <f>IF(OR(B21="",D21=""),"",D21*1000/C21)</f>
        <v/>
      </c>
      <c r="F21">
        <f>IF(E21="","",RANK(E21,$E$4:$E$23,1))</f>
        <v/>
      </c>
    </row>
    <row r="22">
      <c r="C22">
        <f>IFERROR(VLOOKUP(B22,'PY Numbers 2026'!$A$5:$B$305,2,FALSE),"")</f>
        <v/>
      </c>
      <c r="D22" s="9" t="n"/>
      <c r="E22" s="9">
        <f>IF(OR(B22="",D22=""),"",D22*1000/C22)</f>
        <v/>
      </c>
      <c r="F22">
        <f>IF(E22="","",RANK(E22,$E$4:$E$23,1))</f>
        <v/>
      </c>
    </row>
    <row r="23">
      <c r="C23">
        <f>IFERROR(VLOOKUP(B23,'PY Numbers 2026'!$A$5:$B$305,2,FALSE),"")</f>
        <v/>
      </c>
      <c r="D23" s="9" t="n"/>
      <c r="E23" s="9">
        <f>IF(OR(B23="",D23=""),"",D23*1000/C23)</f>
        <v/>
      </c>
      <c r="F23">
        <f>IF(E23="","",RANK(E23,$E$4:$E$23,1))</f>
        <v/>
      </c>
    </row>
    <row r="25">
      <c r="A25" s="8" t="inlineStr">
        <is>
          <t>Corrected Time = Elapsed Time x 1000 / PN. PN is looked up from the PY Numbers 2026 tab by class.</t>
        </is>
      </c>
    </row>
  </sheetData>
  <mergeCells count="1">
    <mergeCell ref="A25:F25"/>
  </mergeCells>
  <dataValidations count="1">
    <dataValidation sqref="B4:B23" showDropDown="0" showInputMessage="0" showErrorMessage="1" allowBlank="1" errorTitle="Unknown class" error="Pick a class from the list so the PN lookup works." type="list">
      <formula1>='PY Numbers 2026'!$A$5:$A$305</formula1>
    </dataValidation>
  </dataValidation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10" customWidth="1" min="1" max="1"/>
    <col width="24" customWidth="1" min="2" max="2"/>
    <col width="8" customWidth="1" min="3" max="3"/>
    <col width="14" customWidth="1" min="4" max="4"/>
    <col width="16" customWidth="1" min="5" max="5"/>
    <col width="8" customWidth="1" min="6" max="6"/>
  </cols>
  <sheetData>
    <row r="1">
      <c r="A1" s="2" t="inlineStr">
        <is>
          <t>Race date:</t>
        </is>
      </c>
      <c r="B1" s="7" t="n"/>
      <c r="D1" s="8" t="inlineStr">
        <is>
          <t>(edit the date, then fill in your fleet below)</t>
        </is>
      </c>
    </row>
    <row r="3">
      <c r="A3" s="6" t="inlineStr">
        <is>
          <t>Sail No</t>
        </is>
      </c>
      <c r="B3" s="6" t="inlineStr">
        <is>
          <t>Class</t>
        </is>
      </c>
      <c r="C3" s="6" t="inlineStr">
        <is>
          <t>PN</t>
        </is>
      </c>
      <c r="D3" s="6" t="inlineStr">
        <is>
          <t>Elapsed Time</t>
        </is>
      </c>
      <c r="E3" s="6" t="inlineStr">
        <is>
          <t>Corrected Time</t>
        </is>
      </c>
      <c r="F3" s="6" t="inlineStr">
        <is>
          <t>Place</t>
        </is>
      </c>
    </row>
    <row r="4">
      <c r="C4">
        <f>IFERROR(VLOOKUP(B4,'PY Numbers 2026'!$A$5:$B$305,2,FALSE),"")</f>
        <v/>
      </c>
      <c r="D4" s="9" t="n"/>
      <c r="E4" s="9">
        <f>IF(OR(B4="",D4=""),"",D4*1000/C4)</f>
        <v/>
      </c>
      <c r="F4">
        <f>IF(E4="","",RANK(E4,$E$4:$E$23,1))</f>
        <v/>
      </c>
    </row>
    <row r="5">
      <c r="C5">
        <f>IFERROR(VLOOKUP(B5,'PY Numbers 2026'!$A$5:$B$305,2,FALSE),"")</f>
        <v/>
      </c>
      <c r="D5" s="9" t="n"/>
      <c r="E5" s="9">
        <f>IF(OR(B5="",D5=""),"",D5*1000/C5)</f>
        <v/>
      </c>
      <c r="F5">
        <f>IF(E5="","",RANK(E5,$E$4:$E$23,1))</f>
        <v/>
      </c>
    </row>
    <row r="6">
      <c r="C6">
        <f>IFERROR(VLOOKUP(B6,'PY Numbers 2026'!$A$5:$B$305,2,FALSE),"")</f>
        <v/>
      </c>
      <c r="D6" s="9" t="n"/>
      <c r="E6" s="9">
        <f>IF(OR(B6="",D6=""),"",D6*1000/C6)</f>
        <v/>
      </c>
      <c r="F6">
        <f>IF(E6="","",RANK(E6,$E$4:$E$23,1))</f>
        <v/>
      </c>
    </row>
    <row r="7">
      <c r="C7">
        <f>IFERROR(VLOOKUP(B7,'PY Numbers 2026'!$A$5:$B$305,2,FALSE),"")</f>
        <v/>
      </c>
      <c r="D7" s="9" t="n"/>
      <c r="E7" s="9">
        <f>IF(OR(B7="",D7=""),"",D7*1000/C7)</f>
        <v/>
      </c>
      <c r="F7">
        <f>IF(E7="","",RANK(E7,$E$4:$E$23,1))</f>
        <v/>
      </c>
    </row>
    <row r="8">
      <c r="C8">
        <f>IFERROR(VLOOKUP(B8,'PY Numbers 2026'!$A$5:$B$305,2,FALSE),"")</f>
        <v/>
      </c>
      <c r="D8" s="9" t="n"/>
      <c r="E8" s="9">
        <f>IF(OR(B8="",D8=""),"",D8*1000/C8)</f>
        <v/>
      </c>
      <c r="F8">
        <f>IF(E8="","",RANK(E8,$E$4:$E$23,1))</f>
        <v/>
      </c>
    </row>
    <row r="9">
      <c r="C9">
        <f>IFERROR(VLOOKUP(B9,'PY Numbers 2026'!$A$5:$B$305,2,FALSE),"")</f>
        <v/>
      </c>
      <c r="D9" s="9" t="n"/>
      <c r="E9" s="9">
        <f>IF(OR(B9="",D9=""),"",D9*1000/C9)</f>
        <v/>
      </c>
      <c r="F9">
        <f>IF(E9="","",RANK(E9,$E$4:$E$23,1))</f>
        <v/>
      </c>
    </row>
    <row r="10">
      <c r="C10">
        <f>IFERROR(VLOOKUP(B10,'PY Numbers 2026'!$A$5:$B$305,2,FALSE),"")</f>
        <v/>
      </c>
      <c r="D10" s="9" t="n"/>
      <c r="E10" s="9">
        <f>IF(OR(B10="",D10=""),"",D10*1000/C10)</f>
        <v/>
      </c>
      <c r="F10">
        <f>IF(E10="","",RANK(E10,$E$4:$E$23,1))</f>
        <v/>
      </c>
    </row>
    <row r="11">
      <c r="C11">
        <f>IFERROR(VLOOKUP(B11,'PY Numbers 2026'!$A$5:$B$305,2,FALSE),"")</f>
        <v/>
      </c>
      <c r="D11" s="9" t="n"/>
      <c r="E11" s="9">
        <f>IF(OR(B11="",D11=""),"",D11*1000/C11)</f>
        <v/>
      </c>
      <c r="F11">
        <f>IF(E11="","",RANK(E11,$E$4:$E$23,1))</f>
        <v/>
      </c>
    </row>
    <row r="12">
      <c r="C12">
        <f>IFERROR(VLOOKUP(B12,'PY Numbers 2026'!$A$5:$B$305,2,FALSE),"")</f>
        <v/>
      </c>
      <c r="D12" s="9" t="n"/>
      <c r="E12" s="9">
        <f>IF(OR(B12="",D12=""),"",D12*1000/C12)</f>
        <v/>
      </c>
      <c r="F12">
        <f>IF(E12="","",RANK(E12,$E$4:$E$23,1))</f>
        <v/>
      </c>
    </row>
    <row r="13">
      <c r="C13">
        <f>IFERROR(VLOOKUP(B13,'PY Numbers 2026'!$A$5:$B$305,2,FALSE),"")</f>
        <v/>
      </c>
      <c r="D13" s="9" t="n"/>
      <c r="E13" s="9">
        <f>IF(OR(B13="",D13=""),"",D13*1000/C13)</f>
        <v/>
      </c>
      <c r="F13">
        <f>IF(E13="","",RANK(E13,$E$4:$E$23,1))</f>
        <v/>
      </c>
    </row>
    <row r="14">
      <c r="C14">
        <f>IFERROR(VLOOKUP(B14,'PY Numbers 2026'!$A$5:$B$305,2,FALSE),"")</f>
        <v/>
      </c>
      <c r="D14" s="9" t="n"/>
      <c r="E14" s="9">
        <f>IF(OR(B14="",D14=""),"",D14*1000/C14)</f>
        <v/>
      </c>
      <c r="F14">
        <f>IF(E14="","",RANK(E14,$E$4:$E$23,1))</f>
        <v/>
      </c>
    </row>
    <row r="15">
      <c r="C15">
        <f>IFERROR(VLOOKUP(B15,'PY Numbers 2026'!$A$5:$B$305,2,FALSE),"")</f>
        <v/>
      </c>
      <c r="D15" s="9" t="n"/>
      <c r="E15" s="9">
        <f>IF(OR(B15="",D15=""),"",D15*1000/C15)</f>
        <v/>
      </c>
      <c r="F15">
        <f>IF(E15="","",RANK(E15,$E$4:$E$23,1))</f>
        <v/>
      </c>
    </row>
    <row r="16">
      <c r="C16">
        <f>IFERROR(VLOOKUP(B16,'PY Numbers 2026'!$A$5:$B$305,2,FALSE),"")</f>
        <v/>
      </c>
      <c r="D16" s="9" t="n"/>
      <c r="E16" s="9">
        <f>IF(OR(B16="",D16=""),"",D16*1000/C16)</f>
        <v/>
      </c>
      <c r="F16">
        <f>IF(E16="","",RANK(E16,$E$4:$E$23,1))</f>
        <v/>
      </c>
    </row>
    <row r="17">
      <c r="C17">
        <f>IFERROR(VLOOKUP(B17,'PY Numbers 2026'!$A$5:$B$305,2,FALSE),"")</f>
        <v/>
      </c>
      <c r="D17" s="9" t="n"/>
      <c r="E17" s="9">
        <f>IF(OR(B17="",D17=""),"",D17*1000/C17)</f>
        <v/>
      </c>
      <c r="F17">
        <f>IF(E17="","",RANK(E17,$E$4:$E$23,1))</f>
        <v/>
      </c>
    </row>
    <row r="18">
      <c r="C18">
        <f>IFERROR(VLOOKUP(B18,'PY Numbers 2026'!$A$5:$B$305,2,FALSE),"")</f>
        <v/>
      </c>
      <c r="D18" s="9" t="n"/>
      <c r="E18" s="9">
        <f>IF(OR(B18="",D18=""),"",D18*1000/C18)</f>
        <v/>
      </c>
      <c r="F18">
        <f>IF(E18="","",RANK(E18,$E$4:$E$23,1))</f>
        <v/>
      </c>
    </row>
    <row r="19">
      <c r="C19">
        <f>IFERROR(VLOOKUP(B19,'PY Numbers 2026'!$A$5:$B$305,2,FALSE),"")</f>
        <v/>
      </c>
      <c r="D19" s="9" t="n"/>
      <c r="E19" s="9">
        <f>IF(OR(B19="",D19=""),"",D19*1000/C19)</f>
        <v/>
      </c>
      <c r="F19">
        <f>IF(E19="","",RANK(E19,$E$4:$E$23,1))</f>
        <v/>
      </c>
    </row>
    <row r="20">
      <c r="C20">
        <f>IFERROR(VLOOKUP(B20,'PY Numbers 2026'!$A$5:$B$305,2,FALSE),"")</f>
        <v/>
      </c>
      <c r="D20" s="9" t="n"/>
      <c r="E20" s="9">
        <f>IF(OR(B20="",D20=""),"",D20*1000/C20)</f>
        <v/>
      </c>
      <c r="F20">
        <f>IF(E20="","",RANK(E20,$E$4:$E$23,1))</f>
        <v/>
      </c>
    </row>
    <row r="21">
      <c r="C21">
        <f>IFERROR(VLOOKUP(B21,'PY Numbers 2026'!$A$5:$B$305,2,FALSE),"")</f>
        <v/>
      </c>
      <c r="D21" s="9" t="n"/>
      <c r="E21" s="9">
        <f>IF(OR(B21="",D21=""),"",D21*1000/C21)</f>
        <v/>
      </c>
      <c r="F21">
        <f>IF(E21="","",RANK(E21,$E$4:$E$23,1))</f>
        <v/>
      </c>
    </row>
    <row r="22">
      <c r="C22">
        <f>IFERROR(VLOOKUP(B22,'PY Numbers 2026'!$A$5:$B$305,2,FALSE),"")</f>
        <v/>
      </c>
      <c r="D22" s="9" t="n"/>
      <c r="E22" s="9">
        <f>IF(OR(B22="",D22=""),"",D22*1000/C22)</f>
        <v/>
      </c>
      <c r="F22">
        <f>IF(E22="","",RANK(E22,$E$4:$E$23,1))</f>
        <v/>
      </c>
    </row>
    <row r="23">
      <c r="C23">
        <f>IFERROR(VLOOKUP(B23,'PY Numbers 2026'!$A$5:$B$305,2,FALSE),"")</f>
        <v/>
      </c>
      <c r="D23" s="9" t="n"/>
      <c r="E23" s="9">
        <f>IF(OR(B23="",D23=""),"",D23*1000/C23)</f>
        <v/>
      </c>
      <c r="F23">
        <f>IF(E23="","",RANK(E23,$E$4:$E$23,1))</f>
        <v/>
      </c>
    </row>
    <row r="25">
      <c r="A25" s="8" t="inlineStr">
        <is>
          <t>Corrected Time = Elapsed Time x 1000 / PN. PN is looked up from the PY Numbers 2026 tab by class.</t>
        </is>
      </c>
    </row>
  </sheetData>
  <mergeCells count="1">
    <mergeCell ref="A25:F25"/>
  </mergeCells>
  <dataValidations count="1">
    <dataValidation sqref="B4:B23" showDropDown="0" showInputMessage="0" showErrorMessage="1" allowBlank="1" errorTitle="Unknown class" error="Pick a class from the list so the PN lookup works." type="list">
      <formula1>='PY Numbers 2026'!$A$5:$A$305</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2026-09-03T14:52:15Z</dcterms:created>
  <dcterms:modified xsi:type="dcterms:W3CDTF">2026-09-03T14:52:15Z</dcterms:modified>
</cp:coreProperties>
</file>